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340"/>
  </bookViews>
  <sheets>
    <sheet name="Cálculo Resumido" sheetId="1" r:id="rId1"/>
    <sheet name="Cálculo Detalhado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6" i="2" l="1"/>
  <c r="X31" i="2" s="1"/>
  <c r="Y7" i="2"/>
  <c r="X39" i="2" s="1"/>
  <c r="Y8" i="2"/>
  <c r="X46" i="2" s="1"/>
  <c r="Y5" i="2"/>
  <c r="AG5" i="2" s="1"/>
  <c r="H5" i="2"/>
  <c r="H6" i="2"/>
  <c r="H7" i="2"/>
  <c r="H8" i="2"/>
  <c r="H4" i="2"/>
  <c r="H43" i="2" s="1"/>
  <c r="M43" i="2" s="1"/>
  <c r="S43" i="2" s="1"/>
  <c r="AN31" i="2"/>
  <c r="AN30" i="2"/>
  <c r="X30" i="2"/>
  <c r="AN29" i="2"/>
  <c r="X29" i="2"/>
  <c r="AN28" i="2"/>
  <c r="AN27" i="2"/>
  <c r="X27" i="2"/>
  <c r="AN23" i="2"/>
  <c r="H35" i="2" l="1"/>
  <c r="M35" i="2" s="1"/>
  <c r="S35" i="2" s="1"/>
  <c r="H47" i="2"/>
  <c r="M47" i="2" s="1"/>
  <c r="S47" i="2" s="1"/>
  <c r="H37" i="2"/>
  <c r="M37" i="2" s="1"/>
  <c r="S37" i="2" s="1"/>
  <c r="AG6" i="2"/>
  <c r="AC7" i="2" s="1"/>
  <c r="AN37" i="2" s="1"/>
  <c r="H44" i="2"/>
  <c r="M44" i="2" s="1"/>
  <c r="S44" i="2" s="1"/>
  <c r="H36" i="2"/>
  <c r="M36" i="2" s="1"/>
  <c r="S36" i="2" s="1"/>
  <c r="AB36" i="2" s="1"/>
  <c r="AH36" i="2" s="1"/>
  <c r="H28" i="2"/>
  <c r="M28" i="2" s="1"/>
  <c r="S28" i="2" s="1"/>
  <c r="X23" i="2"/>
  <c r="H30" i="2"/>
  <c r="M30" i="2" s="1"/>
  <c r="S30" i="2" s="1"/>
  <c r="AB30" i="2" s="1"/>
  <c r="AH30" i="2" s="1"/>
  <c r="AR30" i="2" s="1"/>
  <c r="N18" i="1" s="1"/>
  <c r="X38" i="2"/>
  <c r="H46" i="2"/>
  <c r="M46" i="2" s="1"/>
  <c r="S46" i="2" s="1"/>
  <c r="AB46" i="2" s="1"/>
  <c r="AH46" i="2" s="1"/>
  <c r="X36" i="2"/>
  <c r="H38" i="2"/>
  <c r="M38" i="2" s="1"/>
  <c r="S38" i="2" s="1"/>
  <c r="H31" i="2"/>
  <c r="M31" i="2" s="1"/>
  <c r="S31" i="2" s="1"/>
  <c r="AB31" i="2" s="1"/>
  <c r="AH31" i="2" s="1"/>
  <c r="AR31" i="2" s="1"/>
  <c r="N19" i="1" s="1"/>
  <c r="H39" i="2"/>
  <c r="M39" i="2" s="1"/>
  <c r="S39" i="2" s="1"/>
  <c r="AB39" i="2" s="1"/>
  <c r="AH39" i="2" s="1"/>
  <c r="X44" i="2"/>
  <c r="X47" i="2"/>
  <c r="X35" i="2"/>
  <c r="X37" i="2"/>
  <c r="AB37" i="2" s="1"/>
  <c r="AH37" i="2" s="1"/>
  <c r="X45" i="2"/>
  <c r="X28" i="2"/>
  <c r="X43" i="2"/>
  <c r="AB43" i="2" s="1"/>
  <c r="AH43" i="2" s="1"/>
  <c r="Y9" i="2"/>
  <c r="H45" i="2"/>
  <c r="M45" i="2" s="1"/>
  <c r="S45" i="2" s="1"/>
  <c r="AB45" i="2" s="1"/>
  <c r="AH45" i="2" s="1"/>
  <c r="H29" i="2"/>
  <c r="M29" i="2" s="1"/>
  <c r="S29" i="2" s="1"/>
  <c r="AB29" i="2" s="1"/>
  <c r="AH29" i="2" s="1"/>
  <c r="AR29" i="2" s="1"/>
  <c r="N17" i="1" s="1"/>
  <c r="H27" i="2"/>
  <c r="M27" i="2" s="1"/>
  <c r="S27" i="2" s="1"/>
  <c r="AB27" i="2" s="1"/>
  <c r="AH27" i="2" s="1"/>
  <c r="AR27" i="2" s="1"/>
  <c r="N15" i="1" s="1"/>
  <c r="H23" i="2"/>
  <c r="M23" i="2" s="1"/>
  <c r="S23" i="2" s="1"/>
  <c r="AG7" i="2"/>
  <c r="AC8" i="2" s="1"/>
  <c r="AN39" i="2"/>
  <c r="AN38" i="2"/>
  <c r="AN36" i="2"/>
  <c r="AN35" i="2"/>
  <c r="Y10" i="1"/>
  <c r="AB35" i="2" l="1"/>
  <c r="AH35" i="2" s="1"/>
  <c r="AB47" i="2"/>
  <c r="AH47" i="2" s="1"/>
  <c r="AB23" i="2"/>
  <c r="AH23" i="2" s="1"/>
  <c r="AR23" i="2" s="1"/>
  <c r="D15" i="1" s="1"/>
  <c r="AB38" i="2"/>
  <c r="AH38" i="2" s="1"/>
  <c r="AR38" i="2" s="1"/>
  <c r="W18" i="1" s="1"/>
  <c r="AB44" i="2"/>
  <c r="AH44" i="2" s="1"/>
  <c r="AB28" i="2"/>
  <c r="AH28" i="2" s="1"/>
  <c r="AR28" i="2" s="1"/>
  <c r="N16" i="1" s="1"/>
  <c r="AR37" i="2"/>
  <c r="W17" i="1" s="1"/>
  <c r="AR36" i="2"/>
  <c r="W16" i="1" s="1"/>
  <c r="AR35" i="2"/>
  <c r="W15" i="1" s="1"/>
  <c r="AR39" i="2"/>
  <c r="W19" i="1" s="1"/>
  <c r="AN47" i="2"/>
  <c r="AN46" i="2"/>
  <c r="AR46" i="2" s="1"/>
  <c r="AF18" i="1" s="1"/>
  <c r="AN45" i="2"/>
  <c r="AR45" i="2" s="1"/>
  <c r="AF17" i="1" s="1"/>
  <c r="AN44" i="2"/>
  <c r="AN43" i="2"/>
  <c r="AR43" i="2" s="1"/>
  <c r="AF15" i="1" s="1"/>
  <c r="AG8" i="2"/>
  <c r="AC9" i="2" s="1"/>
  <c r="AG9" i="2" s="1"/>
  <c r="AR47" i="2" l="1"/>
  <c r="AF19" i="1" s="1"/>
  <c r="AR44" i="2"/>
  <c r="AF16" i="1" s="1"/>
  <c r="AG7" i="1"/>
  <c r="AC8" i="1" s="1"/>
  <c r="AG6" i="1"/>
  <c r="AG8" i="1" l="1"/>
  <c r="AC9" i="1" s="1"/>
  <c r="AG9" i="1" l="1"/>
  <c r="AC10" i="1" s="1"/>
  <c r="AG10" i="1" s="1"/>
</calcChain>
</file>

<file path=xl/sharedStrings.xml><?xml version="1.0" encoding="utf-8"?>
<sst xmlns="http://schemas.openxmlformats.org/spreadsheetml/2006/main" count="153" uniqueCount="59">
  <si>
    <t>1º Bilhete</t>
  </si>
  <si>
    <t>2º Bilhete</t>
  </si>
  <si>
    <t>3º Bilhete</t>
  </si>
  <si>
    <t>4º Bilhete</t>
  </si>
  <si>
    <t>5º Bilhete</t>
  </si>
  <si>
    <t>Bilhete Inicial</t>
  </si>
  <si>
    <t>Bilhete Final</t>
  </si>
  <si>
    <t>Prêmio</t>
  </si>
  <si>
    <t>1º</t>
  </si>
  <si>
    <t>Combinação</t>
  </si>
  <si>
    <t>B1 &amp; B2</t>
  </si>
  <si>
    <t>Valor Combinado</t>
  </si>
  <si>
    <t>2º</t>
  </si>
  <si>
    <t>3º</t>
  </si>
  <si>
    <t>4º</t>
  </si>
  <si>
    <t>5º</t>
  </si>
  <si>
    <t>B2 &amp; B3</t>
  </si>
  <si>
    <t>B3 &amp; B4</t>
  </si>
  <si>
    <t>B4 &amp; B5</t>
  </si>
  <si>
    <t>B5 &amp; B1</t>
  </si>
  <si>
    <t>B1</t>
  </si>
  <si>
    <t>B2</t>
  </si>
  <si>
    <t>B3</t>
  </si>
  <si>
    <t>B4</t>
  </si>
  <si>
    <t>B5</t>
  </si>
  <si>
    <t>Sorteio Geral</t>
  </si>
  <si>
    <t>Valor Rotacionado (VR)</t>
  </si>
  <si>
    <t>Sorteio da Área 1</t>
  </si>
  <si>
    <t>Sorteio da Área 2</t>
  </si>
  <si>
    <t>Sorteio da Área 3</t>
  </si>
  <si>
    <t>Bilhetes do Sua Nota Tem Valor</t>
  </si>
  <si>
    <t>Quantidade</t>
  </si>
  <si>
    <t>Sem Área (apenas sorteio geral)</t>
  </si>
  <si>
    <t>Tipo de Sorteio</t>
  </si>
  <si>
    <t>QtdeBilhetes</t>
  </si>
  <si>
    <t>1) Montar a combinação dos bilhetes da Loteria Federal;</t>
  </si>
  <si>
    <t>2) Realizar uma rotação do valor combinado;</t>
  </si>
  <si>
    <t>3) P1: Dividir o valor rotacionado (VR) por 10 elevado a potência de 10 (10 ^ 10);</t>
  </si>
  <si>
    <t>5) P3: Pegar a parte inteira de P2;</t>
  </si>
  <si>
    <t>P1 = VR / (10^10)</t>
  </si>
  <si>
    <t>P2 = P1 x QtdeBilhetes</t>
  </si>
  <si>
    <t>4) P2: Multiplicar P1 pela Quantidade de Bilhetes da Área;</t>
  </si>
  <si>
    <t>BilheteInicial</t>
  </si>
  <si>
    <t>Fórmula de Cálculo</t>
  </si>
  <si>
    <t>Passo a Passo do Cálculo</t>
  </si>
  <si>
    <t>Bilhetes Premiados na Loteria Federal</t>
  </si>
  <si>
    <t>Bilhete Premiado = ParteInteira [ ( VR / 10.000.000.000 ) * QtdeBilhetes ] + BilheteInicial</t>
  </si>
  <si>
    <t>6) Bilhete Premiado: Somar o Bilhete Inicial da Área ao valor de P3.</t>
  </si>
  <si>
    <t>Bilhete Premiado = Bilheteinicial + P3</t>
  </si>
  <si>
    <t>P3 = ParteInteira (P2)</t>
  </si>
  <si>
    <t>Bilhete Premiado</t>
  </si>
  <si>
    <t>1º Prêmio</t>
  </si>
  <si>
    <t>2º Prêmio</t>
  </si>
  <si>
    <t>3º Prêmio</t>
  </si>
  <si>
    <t>4º Prêmio</t>
  </si>
  <si>
    <t>5º Prêmio</t>
  </si>
  <si>
    <t>Preencha as células em laranja com os números dos bilhetes premiados na Loteria Federal</t>
  </si>
  <si>
    <t>Planilha de Cálculo dos Bilhetes Premiados Sorteio nº 11</t>
  </si>
  <si>
    <t>Planilha de Cálculo dos Bilhetes Premiados Sorteio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</si>
</sst>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9" tint="-0.49998474074526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/>
    <xf numFmtId="0" fontId="0" fillId="3" borderId="0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3" borderId="10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1" xfId="0" applyFill="1" applyBorder="1"/>
    <xf numFmtId="0" fontId="3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0" fillId="3" borderId="7" xfId="0" applyNumberFormat="1" applyFill="1" applyBorder="1" applyAlignment="1" applyProtection="1">
      <alignment horizontal="center"/>
    </xf>
    <xf numFmtId="3" fontId="0" fillId="3" borderId="8" xfId="0" applyNumberFormat="1" applyFill="1" applyBorder="1" applyAlignment="1" applyProtection="1">
      <alignment horizontal="center"/>
    </xf>
    <xf numFmtId="3" fontId="0" fillId="3" borderId="9" xfId="0" applyNumberForma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</xf>
    <xf numFmtId="0" fontId="0" fillId="3" borderId="1" xfId="0" applyFont="1" applyFill="1" applyBorder="1" applyAlignment="1">
      <alignment horizontal="left"/>
    </xf>
    <xf numFmtId="3" fontId="0" fillId="3" borderId="1" xfId="0" applyNumberForma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DCDC"/>
      <color rgb="FFE6E6E6"/>
      <color rgb="FFFFFFFF"/>
      <color rgb="FFA8A400"/>
      <color rgb="FFE66914"/>
      <color rgb="FFBCB800"/>
      <color rgb="FFC9C400"/>
      <color rgb="FF5C8F39"/>
      <color rgb="FFCC5D12"/>
      <color rgb="FFA94D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7</xdr:col>
      <xdr:colOff>233643</xdr:colOff>
      <xdr:row>0</xdr:row>
      <xdr:rowOff>952381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5E2A8488-7C4A-4F16-8064-1401021A1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994"/>
        <a:stretch/>
      </xdr:blipFill>
      <xdr:spPr>
        <a:xfrm>
          <a:off x="180975" y="0"/>
          <a:ext cx="1786218" cy="952381"/>
        </a:xfrm>
        <a:prstGeom prst="rect">
          <a:avLst/>
        </a:prstGeom>
      </xdr:spPr>
    </xdr:pic>
    <xdr:clientData/>
  </xdr:twoCellAnchor>
  <xdr:twoCellAnchor editAs="oneCell">
    <xdr:from>
      <xdr:col>29</xdr:col>
      <xdr:colOff>19050</xdr:colOff>
      <xdr:row>0</xdr:row>
      <xdr:rowOff>0</xdr:rowOff>
    </xdr:from>
    <xdr:to>
      <xdr:col>36</xdr:col>
      <xdr:colOff>151924</xdr:colOff>
      <xdr:row>0</xdr:row>
      <xdr:rowOff>952381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DB5525F-2212-4968-B760-5590D80F6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06"/>
        <a:stretch/>
      </xdr:blipFill>
      <xdr:spPr>
        <a:xfrm>
          <a:off x="7200900" y="0"/>
          <a:ext cx="1866424" cy="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7</xdr:col>
      <xdr:colOff>233643</xdr:colOff>
      <xdr:row>0</xdr:row>
      <xdr:rowOff>952381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1B57D6C-50CA-451B-ABF5-E6FF67C23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994"/>
        <a:stretch/>
      </xdr:blipFill>
      <xdr:spPr>
        <a:xfrm>
          <a:off x="180975" y="0"/>
          <a:ext cx="1786218" cy="952381"/>
        </a:xfrm>
        <a:prstGeom prst="rect">
          <a:avLst/>
        </a:prstGeom>
      </xdr:spPr>
    </xdr:pic>
    <xdr:clientData/>
  </xdr:twoCellAnchor>
  <xdr:twoCellAnchor editAs="oneCell">
    <xdr:from>
      <xdr:col>29</xdr:col>
      <xdr:colOff>19050</xdr:colOff>
      <xdr:row>0</xdr:row>
      <xdr:rowOff>0</xdr:rowOff>
    </xdr:from>
    <xdr:to>
      <xdr:col>36</xdr:col>
      <xdr:colOff>151924</xdr:colOff>
      <xdr:row>0</xdr:row>
      <xdr:rowOff>952381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B3CA3A9D-44EC-47E4-9994-4A1D00581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06"/>
        <a:stretch/>
      </xdr:blipFill>
      <xdr:spPr>
        <a:xfrm>
          <a:off x="7200900" y="0"/>
          <a:ext cx="1866424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9"/>
  <sheetViews>
    <sheetView showGridLines="0" tabSelected="1" zoomScaleNormal="100" workbookViewId="0">
      <selection activeCell="I1" sqref="I1:AC1"/>
    </sheetView>
  </sheetViews>
  <sheetFormatPr defaultRowHeight="15" x14ac:dyDescent="0.25"/>
  <cols>
    <col min="1" max="54" width="3.7109375" customWidth="1"/>
  </cols>
  <sheetData>
    <row r="1" spans="2:36" ht="78" customHeight="1" x14ac:dyDescent="0.25">
      <c r="F1" s="2"/>
      <c r="G1" s="2"/>
      <c r="H1" s="2"/>
      <c r="I1" s="19" t="s">
        <v>57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2:36" ht="15" customHeight="1" x14ac:dyDescent="0.25">
      <c r="B2" s="18"/>
      <c r="C2" t="s">
        <v>56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6" ht="15" customHeight="1" x14ac:dyDescent="0.25"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36" x14ac:dyDescent="0.25"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Q4" s="35" t="s">
        <v>30</v>
      </c>
      <c r="R4" s="35"/>
      <c r="S4" s="35"/>
      <c r="T4" s="35"/>
      <c r="U4" s="35"/>
      <c r="V4" s="35"/>
      <c r="W4" s="35"/>
      <c r="X4" s="35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2:36" x14ac:dyDescent="0.25">
      <c r="B5" s="31" t="s">
        <v>51</v>
      </c>
      <c r="C5" s="32"/>
      <c r="D5" s="32"/>
      <c r="E5" s="32"/>
      <c r="F5" s="32"/>
      <c r="G5" s="33"/>
      <c r="H5" s="34"/>
      <c r="I5" s="34"/>
      <c r="J5" s="34"/>
      <c r="K5" s="34"/>
      <c r="L5" s="5"/>
      <c r="M5" s="5"/>
      <c r="N5" s="5"/>
      <c r="Q5" s="36" t="s">
        <v>33</v>
      </c>
      <c r="R5" s="37"/>
      <c r="S5" s="37"/>
      <c r="T5" s="37"/>
      <c r="U5" s="37"/>
      <c r="V5" s="37"/>
      <c r="W5" s="37"/>
      <c r="X5" s="38"/>
      <c r="Y5" s="26" t="s">
        <v>31</v>
      </c>
      <c r="Z5" s="26"/>
      <c r="AA5" s="26"/>
      <c r="AB5" s="26"/>
      <c r="AC5" s="26" t="s">
        <v>5</v>
      </c>
      <c r="AD5" s="26"/>
      <c r="AE5" s="26"/>
      <c r="AF5" s="26"/>
      <c r="AG5" s="26" t="s">
        <v>6</v>
      </c>
      <c r="AH5" s="26"/>
      <c r="AI5" s="26"/>
      <c r="AJ5" s="26"/>
    </row>
    <row r="6" spans="2:36" x14ac:dyDescent="0.25">
      <c r="B6" s="31" t="s">
        <v>52</v>
      </c>
      <c r="C6" s="32"/>
      <c r="D6" s="32"/>
      <c r="E6" s="32"/>
      <c r="F6" s="32"/>
      <c r="G6" s="33"/>
      <c r="H6" s="34"/>
      <c r="I6" s="34"/>
      <c r="J6" s="34"/>
      <c r="K6" s="34"/>
      <c r="Q6" s="31" t="s">
        <v>25</v>
      </c>
      <c r="R6" s="32"/>
      <c r="S6" s="32"/>
      <c r="T6" s="32"/>
      <c r="U6" s="32"/>
      <c r="V6" s="32"/>
      <c r="W6" s="32"/>
      <c r="X6" s="33"/>
      <c r="Y6" s="23">
        <v>1359915</v>
      </c>
      <c r="Z6" s="24"/>
      <c r="AA6" s="24"/>
      <c r="AB6" s="25"/>
      <c r="AC6" s="27">
        <v>1</v>
      </c>
      <c r="AD6" s="27"/>
      <c r="AE6" s="27"/>
      <c r="AF6" s="27"/>
      <c r="AG6" s="27">
        <f>Y6</f>
        <v>1359915</v>
      </c>
      <c r="AH6" s="27"/>
      <c r="AI6" s="27"/>
      <c r="AJ6" s="27"/>
    </row>
    <row r="7" spans="2:36" x14ac:dyDescent="0.25">
      <c r="B7" s="31" t="s">
        <v>53</v>
      </c>
      <c r="C7" s="32"/>
      <c r="D7" s="32"/>
      <c r="E7" s="32"/>
      <c r="F7" s="32"/>
      <c r="G7" s="33"/>
      <c r="H7" s="34"/>
      <c r="I7" s="34"/>
      <c r="J7" s="34"/>
      <c r="K7" s="34"/>
      <c r="Q7" s="31" t="s">
        <v>27</v>
      </c>
      <c r="R7" s="32"/>
      <c r="S7" s="32"/>
      <c r="T7" s="32"/>
      <c r="U7" s="32"/>
      <c r="V7" s="32"/>
      <c r="W7" s="32"/>
      <c r="X7" s="33"/>
      <c r="Y7" s="23">
        <v>1110715</v>
      </c>
      <c r="Z7" s="24"/>
      <c r="AA7" s="24"/>
      <c r="AB7" s="25"/>
      <c r="AC7" s="27">
        <v>1</v>
      </c>
      <c r="AD7" s="27"/>
      <c r="AE7" s="27"/>
      <c r="AF7" s="27"/>
      <c r="AG7" s="27">
        <f>Y7</f>
        <v>1110715</v>
      </c>
      <c r="AH7" s="27"/>
      <c r="AI7" s="27"/>
      <c r="AJ7" s="27"/>
    </row>
    <row r="8" spans="2:36" x14ac:dyDescent="0.25">
      <c r="B8" s="31" t="s">
        <v>54</v>
      </c>
      <c r="C8" s="32"/>
      <c r="D8" s="32"/>
      <c r="E8" s="32"/>
      <c r="F8" s="32"/>
      <c r="G8" s="33"/>
      <c r="H8" s="34"/>
      <c r="I8" s="34"/>
      <c r="J8" s="34"/>
      <c r="K8" s="34"/>
      <c r="Q8" s="31" t="s">
        <v>28</v>
      </c>
      <c r="R8" s="32"/>
      <c r="S8" s="32"/>
      <c r="T8" s="32"/>
      <c r="U8" s="32"/>
      <c r="V8" s="32"/>
      <c r="W8" s="32"/>
      <c r="X8" s="33"/>
      <c r="Y8" s="23">
        <v>96338</v>
      </c>
      <c r="Z8" s="24"/>
      <c r="AA8" s="24"/>
      <c r="AB8" s="25"/>
      <c r="AC8" s="27">
        <f>AG7+1</f>
        <v>1110716</v>
      </c>
      <c r="AD8" s="27"/>
      <c r="AE8" s="27"/>
      <c r="AF8" s="27"/>
      <c r="AG8" s="27">
        <f>AC8+Y8-1</f>
        <v>1207053</v>
      </c>
      <c r="AH8" s="27"/>
      <c r="AI8" s="27"/>
      <c r="AJ8" s="27"/>
    </row>
    <row r="9" spans="2:36" x14ac:dyDescent="0.25">
      <c r="B9" s="31" t="s">
        <v>55</v>
      </c>
      <c r="C9" s="32"/>
      <c r="D9" s="32"/>
      <c r="E9" s="32"/>
      <c r="F9" s="32"/>
      <c r="G9" s="33"/>
      <c r="H9" s="34"/>
      <c r="I9" s="34"/>
      <c r="J9" s="34"/>
      <c r="K9" s="34"/>
      <c r="Q9" s="31" t="s">
        <v>29</v>
      </c>
      <c r="R9" s="32"/>
      <c r="S9" s="32"/>
      <c r="T9" s="32"/>
      <c r="U9" s="32"/>
      <c r="V9" s="32"/>
      <c r="W9" s="32"/>
      <c r="X9" s="33"/>
      <c r="Y9" s="23">
        <v>149130</v>
      </c>
      <c r="Z9" s="24"/>
      <c r="AA9" s="24"/>
      <c r="AB9" s="25"/>
      <c r="AC9" s="27">
        <f>AG8+1</f>
        <v>1207054</v>
      </c>
      <c r="AD9" s="27"/>
      <c r="AE9" s="27"/>
      <c r="AF9" s="27"/>
      <c r="AG9" s="27">
        <f>AC9+Y9-1</f>
        <v>1356183</v>
      </c>
      <c r="AH9" s="27"/>
      <c r="AI9" s="27"/>
      <c r="AJ9" s="27"/>
    </row>
    <row r="10" spans="2:36" x14ac:dyDescent="0.25">
      <c r="Q10" s="31" t="s">
        <v>32</v>
      </c>
      <c r="R10" s="32"/>
      <c r="S10" s="32"/>
      <c r="T10" s="32"/>
      <c r="U10" s="32"/>
      <c r="V10" s="32"/>
      <c r="W10" s="32"/>
      <c r="X10" s="33"/>
      <c r="Y10" s="28">
        <f>Y6-SUM(Y7:AB9)</f>
        <v>3732</v>
      </c>
      <c r="Z10" s="29"/>
      <c r="AA10" s="29"/>
      <c r="AB10" s="30"/>
      <c r="AC10" s="27">
        <f>AG9+1</f>
        <v>1356184</v>
      </c>
      <c r="AD10" s="27"/>
      <c r="AE10" s="27"/>
      <c r="AF10" s="27"/>
      <c r="AG10" s="27">
        <f>AC10+Y10-1</f>
        <v>1359915</v>
      </c>
      <c r="AH10" s="27"/>
      <c r="AI10" s="27"/>
      <c r="AJ10" s="27"/>
    </row>
    <row r="11" spans="2:36" x14ac:dyDescent="0.25">
      <c r="B11" s="1"/>
      <c r="C11" s="1"/>
    </row>
    <row r="13" spans="2:36" x14ac:dyDescent="0.25">
      <c r="B13" s="26" t="s">
        <v>25</v>
      </c>
      <c r="C13" s="26"/>
      <c r="D13" s="26"/>
      <c r="E13" s="26"/>
      <c r="F13" s="26"/>
      <c r="G13" s="26"/>
      <c r="H13" s="26"/>
      <c r="L13" s="26" t="s">
        <v>27</v>
      </c>
      <c r="M13" s="26"/>
      <c r="N13" s="26"/>
      <c r="O13" s="26"/>
      <c r="P13" s="26"/>
      <c r="Q13" s="26"/>
      <c r="R13" s="26"/>
      <c r="U13" s="26" t="s">
        <v>28</v>
      </c>
      <c r="V13" s="26"/>
      <c r="W13" s="26"/>
      <c r="X13" s="26"/>
      <c r="Y13" s="26"/>
      <c r="Z13" s="26"/>
      <c r="AA13" s="26"/>
      <c r="AD13" s="26" t="s">
        <v>29</v>
      </c>
      <c r="AE13" s="26"/>
      <c r="AF13" s="26"/>
      <c r="AG13" s="26"/>
      <c r="AH13" s="26"/>
      <c r="AI13" s="26"/>
      <c r="AJ13" s="26"/>
    </row>
    <row r="14" spans="2:36" x14ac:dyDescent="0.25">
      <c r="B14" s="22" t="s">
        <v>7</v>
      </c>
      <c r="C14" s="22"/>
      <c r="D14" s="22" t="s">
        <v>50</v>
      </c>
      <c r="E14" s="22"/>
      <c r="F14" s="22"/>
      <c r="G14" s="22"/>
      <c r="H14" s="22"/>
      <c r="L14" s="22" t="s">
        <v>7</v>
      </c>
      <c r="M14" s="22"/>
      <c r="N14" s="22" t="s">
        <v>50</v>
      </c>
      <c r="O14" s="22"/>
      <c r="P14" s="22"/>
      <c r="Q14" s="22"/>
      <c r="R14" s="22"/>
      <c r="U14" s="22" t="s">
        <v>7</v>
      </c>
      <c r="V14" s="22"/>
      <c r="W14" s="22" t="s">
        <v>50</v>
      </c>
      <c r="X14" s="22"/>
      <c r="Y14" s="22"/>
      <c r="Z14" s="22"/>
      <c r="AA14" s="22"/>
      <c r="AD14" s="22" t="s">
        <v>7</v>
      </c>
      <c r="AE14" s="22"/>
      <c r="AF14" s="22" t="s">
        <v>50</v>
      </c>
      <c r="AG14" s="22"/>
      <c r="AH14" s="22"/>
      <c r="AI14" s="22"/>
      <c r="AJ14" s="22"/>
    </row>
    <row r="15" spans="2:36" x14ac:dyDescent="0.25">
      <c r="B15" s="20" t="s">
        <v>8</v>
      </c>
      <c r="C15" s="20"/>
      <c r="D15" s="21">
        <f>'Cálculo Detalhado'!AR23</f>
        <v>1</v>
      </c>
      <c r="E15" s="21"/>
      <c r="F15" s="21"/>
      <c r="G15" s="21"/>
      <c r="H15" s="21"/>
      <c r="L15" s="20" t="s">
        <v>8</v>
      </c>
      <c r="M15" s="20"/>
      <c r="N15" s="21">
        <f>'Cálculo Detalhado'!AR27</f>
        <v>1</v>
      </c>
      <c r="O15" s="21"/>
      <c r="P15" s="21"/>
      <c r="Q15" s="21"/>
      <c r="R15" s="21"/>
      <c r="U15" s="20" t="s">
        <v>8</v>
      </c>
      <c r="V15" s="20"/>
      <c r="W15" s="21">
        <f>'Cálculo Detalhado'!AR35</f>
        <v>1110716</v>
      </c>
      <c r="X15" s="21"/>
      <c r="Y15" s="21"/>
      <c r="Z15" s="21"/>
      <c r="AA15" s="21"/>
      <c r="AD15" s="20" t="s">
        <v>8</v>
      </c>
      <c r="AE15" s="20"/>
      <c r="AF15" s="21">
        <f>'Cálculo Detalhado'!AR43</f>
        <v>1207054</v>
      </c>
      <c r="AG15" s="21"/>
      <c r="AH15" s="21"/>
      <c r="AI15" s="21"/>
      <c r="AJ15" s="21"/>
    </row>
    <row r="16" spans="2:36" x14ac:dyDescent="0.25">
      <c r="L16" s="20" t="s">
        <v>12</v>
      </c>
      <c r="M16" s="20"/>
      <c r="N16" s="21">
        <f>'Cálculo Detalhado'!AR28</f>
        <v>1</v>
      </c>
      <c r="O16" s="21"/>
      <c r="P16" s="21"/>
      <c r="Q16" s="21"/>
      <c r="R16" s="21"/>
      <c r="U16" s="20" t="s">
        <v>12</v>
      </c>
      <c r="V16" s="20"/>
      <c r="W16" s="21">
        <f>'Cálculo Detalhado'!AR36</f>
        <v>1110716</v>
      </c>
      <c r="X16" s="21"/>
      <c r="Y16" s="21"/>
      <c r="Z16" s="21"/>
      <c r="AA16" s="21"/>
      <c r="AD16" s="20" t="s">
        <v>12</v>
      </c>
      <c r="AE16" s="20"/>
      <c r="AF16" s="21">
        <f>'Cálculo Detalhado'!AR44</f>
        <v>1207054</v>
      </c>
      <c r="AG16" s="21"/>
      <c r="AH16" s="21"/>
      <c r="AI16" s="21"/>
      <c r="AJ16" s="21"/>
    </row>
    <row r="17" spans="12:36" x14ac:dyDescent="0.25">
      <c r="L17" s="20" t="s">
        <v>13</v>
      </c>
      <c r="M17" s="20"/>
      <c r="N17" s="21">
        <f>'Cálculo Detalhado'!AR29</f>
        <v>1</v>
      </c>
      <c r="O17" s="21"/>
      <c r="P17" s="21"/>
      <c r="Q17" s="21"/>
      <c r="R17" s="21"/>
      <c r="U17" s="20" t="s">
        <v>13</v>
      </c>
      <c r="V17" s="20"/>
      <c r="W17" s="21">
        <f>'Cálculo Detalhado'!AR37</f>
        <v>1110716</v>
      </c>
      <c r="X17" s="21"/>
      <c r="Y17" s="21"/>
      <c r="Z17" s="21"/>
      <c r="AA17" s="21"/>
      <c r="AD17" s="20" t="s">
        <v>13</v>
      </c>
      <c r="AE17" s="20"/>
      <c r="AF17" s="21">
        <f>'Cálculo Detalhado'!AR45</f>
        <v>1207054</v>
      </c>
      <c r="AG17" s="21"/>
      <c r="AH17" s="21"/>
      <c r="AI17" s="21"/>
      <c r="AJ17" s="21"/>
    </row>
    <row r="18" spans="12:36" x14ac:dyDescent="0.25">
      <c r="L18" s="20" t="s">
        <v>14</v>
      </c>
      <c r="M18" s="20"/>
      <c r="N18" s="21">
        <f>'Cálculo Detalhado'!AR30</f>
        <v>1</v>
      </c>
      <c r="O18" s="21"/>
      <c r="P18" s="21"/>
      <c r="Q18" s="21"/>
      <c r="R18" s="21"/>
      <c r="U18" s="20" t="s">
        <v>14</v>
      </c>
      <c r="V18" s="20"/>
      <c r="W18" s="21">
        <f>'Cálculo Detalhado'!AR38</f>
        <v>1110716</v>
      </c>
      <c r="X18" s="21"/>
      <c r="Y18" s="21"/>
      <c r="Z18" s="21"/>
      <c r="AA18" s="21"/>
      <c r="AD18" s="20" t="s">
        <v>14</v>
      </c>
      <c r="AE18" s="20"/>
      <c r="AF18" s="21">
        <f>'Cálculo Detalhado'!AR46</f>
        <v>1207054</v>
      </c>
      <c r="AG18" s="21"/>
      <c r="AH18" s="21"/>
      <c r="AI18" s="21"/>
      <c r="AJ18" s="21"/>
    </row>
    <row r="19" spans="12:36" x14ac:dyDescent="0.25">
      <c r="L19" s="20" t="s">
        <v>15</v>
      </c>
      <c r="M19" s="20"/>
      <c r="N19" s="21">
        <f>'Cálculo Detalhado'!AR31</f>
        <v>1</v>
      </c>
      <c r="O19" s="21"/>
      <c r="P19" s="21"/>
      <c r="Q19" s="21"/>
      <c r="R19" s="21"/>
      <c r="U19" s="20" t="s">
        <v>15</v>
      </c>
      <c r="V19" s="20"/>
      <c r="W19" s="21">
        <f>'Cálculo Detalhado'!AR39</f>
        <v>1110716</v>
      </c>
      <c r="X19" s="21"/>
      <c r="Y19" s="21"/>
      <c r="Z19" s="21"/>
      <c r="AA19" s="21"/>
      <c r="AD19" s="20" t="s">
        <v>15</v>
      </c>
      <c r="AE19" s="20"/>
      <c r="AF19" s="21">
        <f>'Cálculo Detalhado'!AR47</f>
        <v>1207054</v>
      </c>
      <c r="AG19" s="21"/>
      <c r="AH19" s="21"/>
      <c r="AI19" s="21"/>
      <c r="AJ19" s="21"/>
    </row>
  </sheetData>
  <sheetProtection selectLockedCells="1"/>
  <mergeCells count="81">
    <mergeCell ref="AF19:AJ19"/>
    <mergeCell ref="B13:H13"/>
    <mergeCell ref="L13:R13"/>
    <mergeCell ref="U13:AA13"/>
    <mergeCell ref="AD13:AJ13"/>
    <mergeCell ref="D14:H14"/>
    <mergeCell ref="D15:H15"/>
    <mergeCell ref="W14:AA14"/>
    <mergeCell ref="W15:AA15"/>
    <mergeCell ref="W16:AA16"/>
    <mergeCell ref="W17:AA17"/>
    <mergeCell ref="W18:AA18"/>
    <mergeCell ref="W19:AA19"/>
    <mergeCell ref="AF14:AJ14"/>
    <mergeCell ref="B14:C14"/>
    <mergeCell ref="B15:C15"/>
    <mergeCell ref="H9:K9"/>
    <mergeCell ref="Q4:AJ4"/>
    <mergeCell ref="Q5:X5"/>
    <mergeCell ref="Y6:AB6"/>
    <mergeCell ref="B5:G5"/>
    <mergeCell ref="B6:G6"/>
    <mergeCell ref="B7:G7"/>
    <mergeCell ref="B8:G8"/>
    <mergeCell ref="B9:G9"/>
    <mergeCell ref="B4:K4"/>
    <mergeCell ref="Y5:AB5"/>
    <mergeCell ref="Q6:X6"/>
    <mergeCell ref="Q7:X7"/>
    <mergeCell ref="Q8:X8"/>
    <mergeCell ref="H5:K5"/>
    <mergeCell ref="H6:K6"/>
    <mergeCell ref="H7:K7"/>
    <mergeCell ref="H8:K8"/>
    <mergeCell ref="AC9:AF9"/>
    <mergeCell ref="AC10:AF10"/>
    <mergeCell ref="AG6:AJ6"/>
    <mergeCell ref="AG7:AJ7"/>
    <mergeCell ref="AG8:AJ8"/>
    <mergeCell ref="AG9:AJ9"/>
    <mergeCell ref="AG10:AJ10"/>
    <mergeCell ref="AC5:AF5"/>
    <mergeCell ref="AG5:AJ5"/>
    <mergeCell ref="AC6:AF6"/>
    <mergeCell ref="AC7:AF7"/>
    <mergeCell ref="AC8:AF8"/>
    <mergeCell ref="L19:M19"/>
    <mergeCell ref="L18:M18"/>
    <mergeCell ref="N18:R18"/>
    <mergeCell ref="N19:R19"/>
    <mergeCell ref="Y7:AB7"/>
    <mergeCell ref="Y8:AB8"/>
    <mergeCell ref="Y9:AB9"/>
    <mergeCell ref="L15:M15"/>
    <mergeCell ref="L14:M14"/>
    <mergeCell ref="N14:R14"/>
    <mergeCell ref="N15:R15"/>
    <mergeCell ref="Y10:AB10"/>
    <mergeCell ref="Q9:X9"/>
    <mergeCell ref="Q10:X10"/>
    <mergeCell ref="U15:V15"/>
    <mergeCell ref="L17:M17"/>
    <mergeCell ref="L16:M16"/>
    <mergeCell ref="N16:R16"/>
    <mergeCell ref="N17:R17"/>
    <mergeCell ref="I1:AC1"/>
    <mergeCell ref="U19:V19"/>
    <mergeCell ref="U18:V18"/>
    <mergeCell ref="AD15:AE15"/>
    <mergeCell ref="AF15:AJ15"/>
    <mergeCell ref="AD17:AE17"/>
    <mergeCell ref="AD16:AE16"/>
    <mergeCell ref="AF16:AJ16"/>
    <mergeCell ref="AF17:AJ17"/>
    <mergeCell ref="AF18:AJ18"/>
    <mergeCell ref="AD19:AE19"/>
    <mergeCell ref="AD18:AE18"/>
    <mergeCell ref="U16:V16"/>
    <mergeCell ref="U17:V17"/>
    <mergeCell ref="U14:V14"/>
    <mergeCell ref="AD14:AE14"/>
  </mergeCells>
  <phoneticPr fontId="2" type="noConversion"/>
  <pageMargins left="0.51181102362204722" right="0.51181102362204722" top="0.78740157480314965" bottom="0.78740157480314965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7"/>
  <sheetViews>
    <sheetView showGridLines="0" topLeftCell="A10" zoomScaleNormal="100" workbookViewId="0">
      <selection activeCell="AN1" sqref="AN1"/>
    </sheetView>
  </sheetViews>
  <sheetFormatPr defaultRowHeight="15" x14ac:dyDescent="0.25"/>
  <cols>
    <col min="1" max="54" width="3.7109375" customWidth="1"/>
  </cols>
  <sheetData>
    <row r="1" spans="2:41" ht="78" customHeight="1" x14ac:dyDescent="0.25">
      <c r="F1" s="3"/>
      <c r="G1" s="3"/>
      <c r="H1" s="3"/>
      <c r="I1" s="19" t="s">
        <v>58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2:41" ht="15" customHeight="1" x14ac:dyDescent="0.25"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41" x14ac:dyDescent="0.25">
      <c r="B3" s="26" t="s">
        <v>45</v>
      </c>
      <c r="C3" s="26"/>
      <c r="D3" s="26"/>
      <c r="E3" s="26"/>
      <c r="F3" s="26"/>
      <c r="G3" s="26"/>
      <c r="H3" s="26"/>
      <c r="I3" s="26"/>
      <c r="J3" s="26"/>
      <c r="K3" s="26"/>
      <c r="Q3" s="35" t="s">
        <v>30</v>
      </c>
      <c r="R3" s="35"/>
      <c r="S3" s="35"/>
      <c r="T3" s="35"/>
      <c r="U3" s="35"/>
      <c r="V3" s="35"/>
      <c r="W3" s="35"/>
      <c r="X3" s="35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</row>
    <row r="4" spans="2:41" x14ac:dyDescent="0.25">
      <c r="B4" s="31" t="s">
        <v>0</v>
      </c>
      <c r="C4" s="32"/>
      <c r="D4" s="32"/>
      <c r="E4" s="33"/>
      <c r="F4" s="22" t="s">
        <v>20</v>
      </c>
      <c r="G4" s="22"/>
      <c r="H4" s="39">
        <f>'Cálculo Resumido'!H5</f>
        <v>0</v>
      </c>
      <c r="I4" s="39"/>
      <c r="J4" s="39"/>
      <c r="K4" s="39"/>
      <c r="L4" s="5"/>
      <c r="M4" s="5"/>
      <c r="N4" s="5"/>
      <c r="Q4" s="36" t="s">
        <v>33</v>
      </c>
      <c r="R4" s="37"/>
      <c r="S4" s="37"/>
      <c r="T4" s="37"/>
      <c r="U4" s="37"/>
      <c r="V4" s="37"/>
      <c r="W4" s="37"/>
      <c r="X4" s="38"/>
      <c r="Y4" s="26" t="s">
        <v>31</v>
      </c>
      <c r="Z4" s="26"/>
      <c r="AA4" s="26"/>
      <c r="AB4" s="26"/>
      <c r="AC4" s="26" t="s">
        <v>5</v>
      </c>
      <c r="AD4" s="26"/>
      <c r="AE4" s="26"/>
      <c r="AF4" s="26"/>
      <c r="AG4" s="26" t="s">
        <v>6</v>
      </c>
      <c r="AH4" s="26"/>
      <c r="AI4" s="26"/>
      <c r="AJ4" s="26"/>
      <c r="AN4" s="44">
        <v>1</v>
      </c>
      <c r="AO4" s="44"/>
    </row>
    <row r="5" spans="2:41" x14ac:dyDescent="0.25">
      <c r="B5" s="31" t="s">
        <v>1</v>
      </c>
      <c r="C5" s="32"/>
      <c r="D5" s="32"/>
      <c r="E5" s="33"/>
      <c r="F5" s="22" t="s">
        <v>21</v>
      </c>
      <c r="G5" s="22"/>
      <c r="H5" s="39">
        <f>'Cálculo Resumido'!H6</f>
        <v>0</v>
      </c>
      <c r="I5" s="39"/>
      <c r="J5" s="39"/>
      <c r="K5" s="39"/>
      <c r="Q5" s="31" t="s">
        <v>25</v>
      </c>
      <c r="R5" s="32"/>
      <c r="S5" s="32"/>
      <c r="T5" s="32"/>
      <c r="U5" s="32"/>
      <c r="V5" s="32"/>
      <c r="W5" s="32"/>
      <c r="X5" s="33"/>
      <c r="Y5" s="23">
        <f>'Cálculo Resumido'!Y6</f>
        <v>1359915</v>
      </c>
      <c r="Z5" s="24"/>
      <c r="AA5" s="24"/>
      <c r="AB5" s="25"/>
      <c r="AC5" s="27">
        <v>1</v>
      </c>
      <c r="AD5" s="27"/>
      <c r="AE5" s="27"/>
      <c r="AF5" s="27"/>
      <c r="AG5" s="27">
        <f>Y5</f>
        <v>1359915</v>
      </c>
      <c r="AH5" s="27"/>
      <c r="AI5" s="27"/>
      <c r="AJ5" s="27"/>
    </row>
    <row r="6" spans="2:41" x14ac:dyDescent="0.25">
      <c r="B6" s="31" t="s">
        <v>2</v>
      </c>
      <c r="C6" s="32"/>
      <c r="D6" s="32"/>
      <c r="E6" s="33"/>
      <c r="F6" s="22" t="s">
        <v>22</v>
      </c>
      <c r="G6" s="22"/>
      <c r="H6" s="39">
        <f>'Cálculo Resumido'!H7</f>
        <v>0</v>
      </c>
      <c r="I6" s="39"/>
      <c r="J6" s="39"/>
      <c r="K6" s="39"/>
      <c r="Q6" s="31" t="s">
        <v>27</v>
      </c>
      <c r="R6" s="32"/>
      <c r="S6" s="32"/>
      <c r="T6" s="32"/>
      <c r="U6" s="32"/>
      <c r="V6" s="32"/>
      <c r="W6" s="32"/>
      <c r="X6" s="33"/>
      <c r="Y6" s="23">
        <f>'Cálculo Resumido'!Y7</f>
        <v>1110715</v>
      </c>
      <c r="Z6" s="24"/>
      <c r="AA6" s="24"/>
      <c r="AB6" s="25"/>
      <c r="AC6" s="27">
        <v>1</v>
      </c>
      <c r="AD6" s="27"/>
      <c r="AE6" s="27"/>
      <c r="AF6" s="27"/>
      <c r="AG6" s="27">
        <f>Y6</f>
        <v>1110715</v>
      </c>
      <c r="AH6" s="27"/>
      <c r="AI6" s="27"/>
      <c r="AJ6" s="27"/>
    </row>
    <row r="7" spans="2:41" x14ac:dyDescent="0.25">
      <c r="B7" s="31" t="s">
        <v>3</v>
      </c>
      <c r="C7" s="32"/>
      <c r="D7" s="32"/>
      <c r="E7" s="33"/>
      <c r="F7" s="22" t="s">
        <v>23</v>
      </c>
      <c r="G7" s="22"/>
      <c r="H7" s="39">
        <f>'Cálculo Resumido'!H8</f>
        <v>0</v>
      </c>
      <c r="I7" s="39"/>
      <c r="J7" s="39"/>
      <c r="K7" s="39"/>
      <c r="Q7" s="31" t="s">
        <v>28</v>
      </c>
      <c r="R7" s="32"/>
      <c r="S7" s="32"/>
      <c r="T7" s="32"/>
      <c r="U7" s="32"/>
      <c r="V7" s="32"/>
      <c r="W7" s="32"/>
      <c r="X7" s="33"/>
      <c r="Y7" s="23">
        <f>'Cálculo Resumido'!Y8</f>
        <v>96338</v>
      </c>
      <c r="Z7" s="24"/>
      <c r="AA7" s="24"/>
      <c r="AB7" s="25"/>
      <c r="AC7" s="27">
        <f>AG6+1</f>
        <v>1110716</v>
      </c>
      <c r="AD7" s="27"/>
      <c r="AE7" s="27"/>
      <c r="AF7" s="27"/>
      <c r="AG7" s="27">
        <f>AC7+Y7-1</f>
        <v>1207053</v>
      </c>
      <c r="AH7" s="27"/>
      <c r="AI7" s="27"/>
      <c r="AJ7" s="27"/>
    </row>
    <row r="8" spans="2:41" x14ac:dyDescent="0.25">
      <c r="B8" s="31" t="s">
        <v>4</v>
      </c>
      <c r="C8" s="32"/>
      <c r="D8" s="32"/>
      <c r="E8" s="33"/>
      <c r="F8" s="22" t="s">
        <v>24</v>
      </c>
      <c r="G8" s="22"/>
      <c r="H8" s="39">
        <f>'Cálculo Resumido'!H9</f>
        <v>0</v>
      </c>
      <c r="I8" s="39"/>
      <c r="J8" s="39"/>
      <c r="K8" s="39"/>
      <c r="Q8" s="31" t="s">
        <v>29</v>
      </c>
      <c r="R8" s="32"/>
      <c r="S8" s="32"/>
      <c r="T8" s="32"/>
      <c r="U8" s="32"/>
      <c r="V8" s="32"/>
      <c r="W8" s="32"/>
      <c r="X8" s="33"/>
      <c r="Y8" s="23">
        <f>'Cálculo Resumido'!Y9</f>
        <v>149130</v>
      </c>
      <c r="Z8" s="24"/>
      <c r="AA8" s="24"/>
      <c r="AB8" s="25"/>
      <c r="AC8" s="27">
        <f>AG7+1</f>
        <v>1207054</v>
      </c>
      <c r="AD8" s="27"/>
      <c r="AE8" s="27"/>
      <c r="AF8" s="27"/>
      <c r="AG8" s="27">
        <f>AC8+Y8-1</f>
        <v>1356183</v>
      </c>
      <c r="AH8" s="27"/>
      <c r="AI8" s="27"/>
      <c r="AJ8" s="27"/>
    </row>
    <row r="9" spans="2:41" x14ac:dyDescent="0.25">
      <c r="Q9" s="31" t="s">
        <v>32</v>
      </c>
      <c r="R9" s="32"/>
      <c r="S9" s="32"/>
      <c r="T9" s="32"/>
      <c r="U9" s="32"/>
      <c r="V9" s="32"/>
      <c r="W9" s="32"/>
      <c r="X9" s="33"/>
      <c r="Y9" s="28">
        <f>Y5-SUM(Y6:AB8)</f>
        <v>3732</v>
      </c>
      <c r="Z9" s="29"/>
      <c r="AA9" s="29"/>
      <c r="AB9" s="30"/>
      <c r="AC9" s="27">
        <f>AG8+1</f>
        <v>1356184</v>
      </c>
      <c r="AD9" s="27"/>
      <c r="AE9" s="27"/>
      <c r="AF9" s="27"/>
      <c r="AG9" s="27">
        <f>AC9+Y9-1</f>
        <v>1359915</v>
      </c>
      <c r="AH9" s="27"/>
      <c r="AI9" s="27"/>
      <c r="AJ9" s="27"/>
    </row>
    <row r="10" spans="2:41" x14ac:dyDescent="0.25">
      <c r="B10" s="8" t="s">
        <v>43</v>
      </c>
    </row>
    <row r="11" spans="2:41" x14ac:dyDescent="0.25">
      <c r="B11" s="40" t="s">
        <v>46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2:41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2:41" x14ac:dyDescent="0.25">
      <c r="B13" s="17" t="s">
        <v>44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2:41" x14ac:dyDescent="0.25">
      <c r="B14" s="9" t="s">
        <v>35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2:41" x14ac:dyDescent="0.25">
      <c r="B15" s="7" t="s">
        <v>36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2"/>
    </row>
    <row r="16" spans="2:41" x14ac:dyDescent="0.25">
      <c r="B16" s="7" t="s">
        <v>37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2"/>
    </row>
    <row r="17" spans="2:52" x14ac:dyDescent="0.25">
      <c r="B17" s="7" t="s">
        <v>41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2"/>
    </row>
    <row r="18" spans="2:52" x14ac:dyDescent="0.25">
      <c r="B18" s="7" t="s">
        <v>38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2"/>
    </row>
    <row r="19" spans="2:52" x14ac:dyDescent="0.25">
      <c r="B19" s="13" t="s">
        <v>47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2:52" x14ac:dyDescent="0.25">
      <c r="B20" s="1"/>
      <c r="C20" s="1"/>
    </row>
    <row r="21" spans="2:52" x14ac:dyDescent="0.25">
      <c r="B21" s="26" t="s">
        <v>25</v>
      </c>
      <c r="C21" s="26"/>
      <c r="D21" s="35"/>
      <c r="E21" s="35"/>
      <c r="F21" s="5"/>
    </row>
    <row r="22" spans="2:52" x14ac:dyDescent="0.25">
      <c r="B22" s="22" t="s">
        <v>7</v>
      </c>
      <c r="C22" s="22"/>
      <c r="D22" s="22" t="s">
        <v>9</v>
      </c>
      <c r="E22" s="22"/>
      <c r="F22" s="22"/>
      <c r="G22" s="22"/>
      <c r="H22" s="22" t="s">
        <v>11</v>
      </c>
      <c r="I22" s="22"/>
      <c r="J22" s="22"/>
      <c r="K22" s="22"/>
      <c r="L22" s="22"/>
      <c r="M22" s="22" t="s">
        <v>26</v>
      </c>
      <c r="N22" s="22"/>
      <c r="O22" s="22"/>
      <c r="P22" s="22"/>
      <c r="Q22" s="22"/>
      <c r="R22" s="22"/>
      <c r="S22" s="22" t="s">
        <v>39</v>
      </c>
      <c r="T22" s="22"/>
      <c r="U22" s="22"/>
      <c r="V22" s="22"/>
      <c r="W22" s="22"/>
      <c r="X22" s="22" t="s">
        <v>34</v>
      </c>
      <c r="Y22" s="22"/>
      <c r="Z22" s="22"/>
      <c r="AA22" s="22"/>
      <c r="AB22" s="22" t="s">
        <v>40</v>
      </c>
      <c r="AC22" s="22"/>
      <c r="AD22" s="22"/>
      <c r="AE22" s="22"/>
      <c r="AF22" s="22"/>
      <c r="AG22" s="22"/>
      <c r="AH22" s="22" t="s">
        <v>49</v>
      </c>
      <c r="AI22" s="22"/>
      <c r="AJ22" s="22"/>
      <c r="AK22" s="22"/>
      <c r="AL22" s="22"/>
      <c r="AM22" s="22"/>
      <c r="AN22" s="22" t="s">
        <v>42</v>
      </c>
      <c r="AO22" s="22"/>
      <c r="AP22" s="22"/>
      <c r="AQ22" s="22"/>
      <c r="AR22" s="22" t="s">
        <v>48</v>
      </c>
      <c r="AS22" s="22"/>
      <c r="AT22" s="22"/>
      <c r="AU22" s="22"/>
      <c r="AV22" s="22"/>
      <c r="AW22" s="22"/>
      <c r="AX22" s="22"/>
      <c r="AY22" s="22"/>
      <c r="AZ22" s="22"/>
    </row>
    <row r="23" spans="2:52" x14ac:dyDescent="0.25">
      <c r="B23" s="20" t="s">
        <v>8</v>
      </c>
      <c r="C23" s="20"/>
      <c r="D23" s="20" t="s">
        <v>10</v>
      </c>
      <c r="E23" s="20"/>
      <c r="F23" s="20"/>
      <c r="G23" s="20"/>
      <c r="H23" s="20" t="str">
        <f>CONCATENATE(TEXT(H4,"00000"),TEXT(H5,"00000"))</f>
        <v>0000000000</v>
      </c>
      <c r="I23" s="20"/>
      <c r="J23" s="20"/>
      <c r="K23" s="20"/>
      <c r="L23" s="20"/>
      <c r="M23" s="41" t="str">
        <f>CONCATENATE(RIGHT(H23,1),LEFT(H23,9))</f>
        <v>0000000000</v>
      </c>
      <c r="N23" s="41"/>
      <c r="O23" s="41"/>
      <c r="P23" s="41"/>
      <c r="Q23" s="41"/>
      <c r="R23" s="41"/>
      <c r="S23" s="42">
        <f>M23/10000000000</f>
        <v>0</v>
      </c>
      <c r="T23" s="42"/>
      <c r="U23" s="42"/>
      <c r="V23" s="42"/>
      <c r="W23" s="42"/>
      <c r="X23" s="41">
        <f>Y5</f>
        <v>1359915</v>
      </c>
      <c r="Y23" s="20"/>
      <c r="Z23" s="20"/>
      <c r="AA23" s="20"/>
      <c r="AB23" s="43">
        <f>S23*X23</f>
        <v>0</v>
      </c>
      <c r="AC23" s="43"/>
      <c r="AD23" s="43"/>
      <c r="AE23" s="43"/>
      <c r="AF23" s="43"/>
      <c r="AG23" s="43"/>
      <c r="AH23" s="21">
        <f>TRUNC(AB23)</f>
        <v>0</v>
      </c>
      <c r="AI23" s="21"/>
      <c r="AJ23" s="21"/>
      <c r="AK23" s="21"/>
      <c r="AL23" s="21"/>
      <c r="AM23" s="21"/>
      <c r="AN23" s="21">
        <f>AC5</f>
        <v>1</v>
      </c>
      <c r="AO23" s="21"/>
      <c r="AP23" s="21"/>
      <c r="AQ23" s="21"/>
      <c r="AR23" s="21">
        <f>AH23+AN23</f>
        <v>1</v>
      </c>
      <c r="AS23" s="21"/>
      <c r="AT23" s="21"/>
      <c r="AU23" s="21"/>
      <c r="AV23" s="21"/>
      <c r="AW23" s="21"/>
      <c r="AX23" s="21"/>
      <c r="AY23" s="21"/>
      <c r="AZ23" s="21"/>
    </row>
    <row r="25" spans="2:52" x14ac:dyDescent="0.25">
      <c r="B25" s="26" t="s">
        <v>27</v>
      </c>
      <c r="C25" s="26"/>
      <c r="D25" s="26"/>
      <c r="E25" s="26"/>
      <c r="F25" s="26"/>
    </row>
    <row r="26" spans="2:52" x14ac:dyDescent="0.25">
      <c r="B26" s="22" t="s">
        <v>7</v>
      </c>
      <c r="C26" s="22"/>
      <c r="D26" s="22" t="s">
        <v>9</v>
      </c>
      <c r="E26" s="22"/>
      <c r="F26" s="22"/>
      <c r="G26" s="22"/>
      <c r="H26" s="22" t="s">
        <v>11</v>
      </c>
      <c r="I26" s="22"/>
      <c r="J26" s="22"/>
      <c r="K26" s="22"/>
      <c r="L26" s="22"/>
      <c r="M26" s="22" t="s">
        <v>26</v>
      </c>
      <c r="N26" s="22"/>
      <c r="O26" s="22"/>
      <c r="P26" s="22"/>
      <c r="Q26" s="22"/>
      <c r="R26" s="22"/>
      <c r="S26" s="22" t="s">
        <v>39</v>
      </c>
      <c r="T26" s="22"/>
      <c r="U26" s="22"/>
      <c r="V26" s="22"/>
      <c r="W26" s="22"/>
      <c r="X26" s="22" t="s">
        <v>34</v>
      </c>
      <c r="Y26" s="22"/>
      <c r="Z26" s="22"/>
      <c r="AA26" s="22"/>
      <c r="AB26" s="22" t="s">
        <v>40</v>
      </c>
      <c r="AC26" s="22"/>
      <c r="AD26" s="22"/>
      <c r="AE26" s="22"/>
      <c r="AF26" s="22"/>
      <c r="AG26" s="22"/>
      <c r="AH26" s="22" t="s">
        <v>49</v>
      </c>
      <c r="AI26" s="22"/>
      <c r="AJ26" s="22"/>
      <c r="AK26" s="22"/>
      <c r="AL26" s="22"/>
      <c r="AM26" s="22"/>
      <c r="AN26" s="22" t="s">
        <v>42</v>
      </c>
      <c r="AO26" s="22"/>
      <c r="AP26" s="22"/>
      <c r="AQ26" s="22"/>
      <c r="AR26" s="22" t="s">
        <v>48</v>
      </c>
      <c r="AS26" s="22"/>
      <c r="AT26" s="22"/>
      <c r="AU26" s="22"/>
      <c r="AV26" s="22"/>
      <c r="AW26" s="22"/>
      <c r="AX26" s="22"/>
      <c r="AY26" s="22"/>
      <c r="AZ26" s="22"/>
    </row>
    <row r="27" spans="2:52" x14ac:dyDescent="0.25">
      <c r="B27" s="20" t="s">
        <v>8</v>
      </c>
      <c r="C27" s="20"/>
      <c r="D27" s="20" t="s">
        <v>10</v>
      </c>
      <c r="E27" s="20"/>
      <c r="F27" s="20"/>
      <c r="G27" s="20"/>
      <c r="H27" s="20" t="str">
        <f>CONCATENATE(TEXT(H4,"00000"),TEXT(H5,"00000"))</f>
        <v>0000000000</v>
      </c>
      <c r="I27" s="20"/>
      <c r="J27" s="20"/>
      <c r="K27" s="20"/>
      <c r="L27" s="20"/>
      <c r="M27" s="41" t="str">
        <f>CONCATENATE(RIGHT(H27,1),LEFT(H27,9))</f>
        <v>0000000000</v>
      </c>
      <c r="N27" s="41"/>
      <c r="O27" s="41"/>
      <c r="P27" s="41"/>
      <c r="Q27" s="41"/>
      <c r="R27" s="41"/>
      <c r="S27" s="42">
        <f>M27/10000000000</f>
        <v>0</v>
      </c>
      <c r="T27" s="42"/>
      <c r="U27" s="42"/>
      <c r="V27" s="42"/>
      <c r="W27" s="42"/>
      <c r="X27" s="41">
        <f>$Y$6</f>
        <v>1110715</v>
      </c>
      <c r="Y27" s="20"/>
      <c r="Z27" s="20"/>
      <c r="AA27" s="20"/>
      <c r="AB27" s="43">
        <f>S27*X27</f>
        <v>0</v>
      </c>
      <c r="AC27" s="43"/>
      <c r="AD27" s="43"/>
      <c r="AE27" s="43"/>
      <c r="AF27" s="43"/>
      <c r="AG27" s="43"/>
      <c r="AH27" s="21">
        <f>TRUNC(AB27)</f>
        <v>0</v>
      </c>
      <c r="AI27" s="21"/>
      <c r="AJ27" s="21"/>
      <c r="AK27" s="21"/>
      <c r="AL27" s="21"/>
      <c r="AM27" s="21"/>
      <c r="AN27" s="21">
        <f>$AC$6</f>
        <v>1</v>
      </c>
      <c r="AO27" s="21"/>
      <c r="AP27" s="21"/>
      <c r="AQ27" s="21"/>
      <c r="AR27" s="21">
        <f>AH27+AN27</f>
        <v>1</v>
      </c>
      <c r="AS27" s="21"/>
      <c r="AT27" s="21"/>
      <c r="AU27" s="21"/>
      <c r="AV27" s="21"/>
      <c r="AW27" s="21"/>
      <c r="AX27" s="21"/>
      <c r="AY27" s="21"/>
      <c r="AZ27" s="21"/>
    </row>
    <row r="28" spans="2:52" x14ac:dyDescent="0.25">
      <c r="B28" s="20" t="s">
        <v>12</v>
      </c>
      <c r="C28" s="20"/>
      <c r="D28" s="20" t="s">
        <v>16</v>
      </c>
      <c r="E28" s="20"/>
      <c r="F28" s="20"/>
      <c r="G28" s="20"/>
      <c r="H28" s="20" t="str">
        <f>CONCATENATE(TEXT(H5,"00000"),TEXT(H6,"00000"))</f>
        <v>0000000000</v>
      </c>
      <c r="I28" s="20"/>
      <c r="J28" s="20"/>
      <c r="K28" s="20"/>
      <c r="L28" s="20"/>
      <c r="M28" s="41" t="str">
        <f t="shared" ref="M28:M31" si="0">CONCATENATE(RIGHT(H28,1),LEFT(H28,9))</f>
        <v>0000000000</v>
      </c>
      <c r="N28" s="41"/>
      <c r="O28" s="41"/>
      <c r="P28" s="41"/>
      <c r="Q28" s="41"/>
      <c r="R28" s="41"/>
      <c r="S28" s="42">
        <f>M28/10000000000</f>
        <v>0</v>
      </c>
      <c r="T28" s="42"/>
      <c r="U28" s="42"/>
      <c r="V28" s="42"/>
      <c r="W28" s="42"/>
      <c r="X28" s="41">
        <f t="shared" ref="X28:X31" si="1">$Y$6</f>
        <v>1110715</v>
      </c>
      <c r="Y28" s="20"/>
      <c r="Z28" s="20"/>
      <c r="AA28" s="20"/>
      <c r="AB28" s="43">
        <f>S28*X28</f>
        <v>0</v>
      </c>
      <c r="AC28" s="43"/>
      <c r="AD28" s="43"/>
      <c r="AE28" s="43"/>
      <c r="AF28" s="43"/>
      <c r="AG28" s="43"/>
      <c r="AH28" s="21">
        <f>TRUNC(AB28)</f>
        <v>0</v>
      </c>
      <c r="AI28" s="21"/>
      <c r="AJ28" s="21"/>
      <c r="AK28" s="21"/>
      <c r="AL28" s="21"/>
      <c r="AM28" s="21"/>
      <c r="AN28" s="21">
        <f t="shared" ref="AN28:AN31" si="2">$AC$6</f>
        <v>1</v>
      </c>
      <c r="AO28" s="21"/>
      <c r="AP28" s="21"/>
      <c r="AQ28" s="21"/>
      <c r="AR28" s="21">
        <f t="shared" ref="AR28:AR31" si="3">AH28+AN28</f>
        <v>1</v>
      </c>
      <c r="AS28" s="21"/>
      <c r="AT28" s="21"/>
      <c r="AU28" s="21"/>
      <c r="AV28" s="21"/>
      <c r="AW28" s="21"/>
      <c r="AX28" s="21"/>
      <c r="AY28" s="21"/>
      <c r="AZ28" s="21"/>
    </row>
    <row r="29" spans="2:52" x14ac:dyDescent="0.25">
      <c r="B29" s="20" t="s">
        <v>13</v>
      </c>
      <c r="C29" s="20"/>
      <c r="D29" s="20" t="s">
        <v>17</v>
      </c>
      <c r="E29" s="20"/>
      <c r="F29" s="20"/>
      <c r="G29" s="20"/>
      <c r="H29" s="20" t="str">
        <f>CONCATENATE(TEXT(H6,"00000"),TEXT(H7,"00000"))</f>
        <v>0000000000</v>
      </c>
      <c r="I29" s="20"/>
      <c r="J29" s="20"/>
      <c r="K29" s="20"/>
      <c r="L29" s="20"/>
      <c r="M29" s="41" t="str">
        <f t="shared" si="0"/>
        <v>0000000000</v>
      </c>
      <c r="N29" s="41"/>
      <c r="O29" s="41"/>
      <c r="P29" s="41"/>
      <c r="Q29" s="41"/>
      <c r="R29" s="41"/>
      <c r="S29" s="42">
        <f>M29/10000000000</f>
        <v>0</v>
      </c>
      <c r="T29" s="42"/>
      <c r="U29" s="42"/>
      <c r="V29" s="42"/>
      <c r="W29" s="42"/>
      <c r="X29" s="41">
        <f t="shared" si="1"/>
        <v>1110715</v>
      </c>
      <c r="Y29" s="20"/>
      <c r="Z29" s="20"/>
      <c r="AA29" s="20"/>
      <c r="AB29" s="43">
        <f>S29*X29</f>
        <v>0</v>
      </c>
      <c r="AC29" s="43"/>
      <c r="AD29" s="43"/>
      <c r="AE29" s="43"/>
      <c r="AF29" s="43"/>
      <c r="AG29" s="43"/>
      <c r="AH29" s="21">
        <f>TRUNC(AB29)</f>
        <v>0</v>
      </c>
      <c r="AI29" s="21"/>
      <c r="AJ29" s="21"/>
      <c r="AK29" s="21"/>
      <c r="AL29" s="21"/>
      <c r="AM29" s="21"/>
      <c r="AN29" s="21">
        <f t="shared" si="2"/>
        <v>1</v>
      </c>
      <c r="AO29" s="21"/>
      <c r="AP29" s="21"/>
      <c r="AQ29" s="21"/>
      <c r="AR29" s="21">
        <f t="shared" si="3"/>
        <v>1</v>
      </c>
      <c r="AS29" s="21"/>
      <c r="AT29" s="21"/>
      <c r="AU29" s="21"/>
      <c r="AV29" s="21"/>
      <c r="AW29" s="21"/>
      <c r="AX29" s="21"/>
      <c r="AY29" s="21"/>
      <c r="AZ29" s="21"/>
    </row>
    <row r="30" spans="2:52" x14ac:dyDescent="0.25">
      <c r="B30" s="20" t="s">
        <v>14</v>
      </c>
      <c r="C30" s="20"/>
      <c r="D30" s="20" t="s">
        <v>18</v>
      </c>
      <c r="E30" s="20"/>
      <c r="F30" s="20"/>
      <c r="G30" s="20"/>
      <c r="H30" s="20" t="str">
        <f>CONCATENATE(TEXT(H7,"00000"),TEXT(H8,"00000"))</f>
        <v>0000000000</v>
      </c>
      <c r="I30" s="20"/>
      <c r="J30" s="20"/>
      <c r="K30" s="20"/>
      <c r="L30" s="20"/>
      <c r="M30" s="41" t="str">
        <f t="shared" si="0"/>
        <v>0000000000</v>
      </c>
      <c r="N30" s="41"/>
      <c r="O30" s="41"/>
      <c r="P30" s="41"/>
      <c r="Q30" s="41"/>
      <c r="R30" s="41"/>
      <c r="S30" s="42">
        <f>M30/10000000000</f>
        <v>0</v>
      </c>
      <c r="T30" s="42"/>
      <c r="U30" s="42"/>
      <c r="V30" s="42"/>
      <c r="W30" s="42"/>
      <c r="X30" s="41">
        <f t="shared" si="1"/>
        <v>1110715</v>
      </c>
      <c r="Y30" s="20"/>
      <c r="Z30" s="20"/>
      <c r="AA30" s="20"/>
      <c r="AB30" s="43">
        <f>S30*X30</f>
        <v>0</v>
      </c>
      <c r="AC30" s="43"/>
      <c r="AD30" s="43"/>
      <c r="AE30" s="43"/>
      <c r="AF30" s="43"/>
      <c r="AG30" s="43"/>
      <c r="AH30" s="21">
        <f>TRUNC(AB30)</f>
        <v>0</v>
      </c>
      <c r="AI30" s="21"/>
      <c r="AJ30" s="21"/>
      <c r="AK30" s="21"/>
      <c r="AL30" s="21"/>
      <c r="AM30" s="21"/>
      <c r="AN30" s="21">
        <f t="shared" si="2"/>
        <v>1</v>
      </c>
      <c r="AO30" s="21"/>
      <c r="AP30" s="21"/>
      <c r="AQ30" s="21"/>
      <c r="AR30" s="21">
        <f t="shared" si="3"/>
        <v>1</v>
      </c>
      <c r="AS30" s="21"/>
      <c r="AT30" s="21"/>
      <c r="AU30" s="21"/>
      <c r="AV30" s="21"/>
      <c r="AW30" s="21"/>
      <c r="AX30" s="21"/>
      <c r="AY30" s="21"/>
      <c r="AZ30" s="21"/>
    </row>
    <row r="31" spans="2:52" x14ac:dyDescent="0.25">
      <c r="B31" s="20" t="s">
        <v>15</v>
      </c>
      <c r="C31" s="20"/>
      <c r="D31" s="20" t="s">
        <v>19</v>
      </c>
      <c r="E31" s="20"/>
      <c r="F31" s="20"/>
      <c r="G31" s="20"/>
      <c r="H31" s="20" t="str">
        <f>CONCATENATE(TEXT(H8,"00000"),TEXT(H4,"00000"))</f>
        <v>0000000000</v>
      </c>
      <c r="I31" s="20"/>
      <c r="J31" s="20"/>
      <c r="K31" s="20"/>
      <c r="L31" s="20"/>
      <c r="M31" s="41" t="str">
        <f t="shared" si="0"/>
        <v>0000000000</v>
      </c>
      <c r="N31" s="41"/>
      <c r="O31" s="41"/>
      <c r="P31" s="41"/>
      <c r="Q31" s="41"/>
      <c r="R31" s="41"/>
      <c r="S31" s="42">
        <f>M31/10000000000</f>
        <v>0</v>
      </c>
      <c r="T31" s="42"/>
      <c r="U31" s="42"/>
      <c r="V31" s="42"/>
      <c r="W31" s="42"/>
      <c r="X31" s="41">
        <f t="shared" si="1"/>
        <v>1110715</v>
      </c>
      <c r="Y31" s="20"/>
      <c r="Z31" s="20"/>
      <c r="AA31" s="20"/>
      <c r="AB31" s="43">
        <f>S31*X31</f>
        <v>0</v>
      </c>
      <c r="AC31" s="43"/>
      <c r="AD31" s="43"/>
      <c r="AE31" s="43"/>
      <c r="AF31" s="43"/>
      <c r="AG31" s="43"/>
      <c r="AH31" s="21">
        <f>TRUNC(AB31)</f>
        <v>0</v>
      </c>
      <c r="AI31" s="21"/>
      <c r="AJ31" s="21"/>
      <c r="AK31" s="21"/>
      <c r="AL31" s="21"/>
      <c r="AM31" s="21"/>
      <c r="AN31" s="21">
        <f t="shared" si="2"/>
        <v>1</v>
      </c>
      <c r="AO31" s="21"/>
      <c r="AP31" s="21"/>
      <c r="AQ31" s="21"/>
      <c r="AR31" s="21">
        <f t="shared" si="3"/>
        <v>1</v>
      </c>
      <c r="AS31" s="21"/>
      <c r="AT31" s="21"/>
      <c r="AU31" s="21"/>
      <c r="AV31" s="21"/>
      <c r="AW31" s="21"/>
      <c r="AX31" s="21"/>
      <c r="AY31" s="21"/>
      <c r="AZ31" s="21"/>
    </row>
    <row r="33" spans="2:52" x14ac:dyDescent="0.25">
      <c r="B33" s="26" t="s">
        <v>28</v>
      </c>
      <c r="C33" s="26"/>
      <c r="D33" s="26"/>
      <c r="E33" s="26"/>
      <c r="F33" s="26"/>
    </row>
    <row r="34" spans="2:52" x14ac:dyDescent="0.25">
      <c r="B34" s="22" t="s">
        <v>7</v>
      </c>
      <c r="C34" s="22"/>
      <c r="D34" s="22" t="s">
        <v>9</v>
      </c>
      <c r="E34" s="22"/>
      <c r="F34" s="22"/>
      <c r="G34" s="22"/>
      <c r="H34" s="22" t="s">
        <v>11</v>
      </c>
      <c r="I34" s="22"/>
      <c r="J34" s="22"/>
      <c r="K34" s="22"/>
      <c r="L34" s="22"/>
      <c r="M34" s="22" t="s">
        <v>26</v>
      </c>
      <c r="N34" s="22"/>
      <c r="O34" s="22"/>
      <c r="P34" s="22"/>
      <c r="Q34" s="22"/>
      <c r="R34" s="22"/>
      <c r="S34" s="22" t="s">
        <v>39</v>
      </c>
      <c r="T34" s="22"/>
      <c r="U34" s="22"/>
      <c r="V34" s="22"/>
      <c r="W34" s="22"/>
      <c r="X34" s="22" t="s">
        <v>34</v>
      </c>
      <c r="Y34" s="22"/>
      <c r="Z34" s="22"/>
      <c r="AA34" s="22"/>
      <c r="AB34" s="22" t="s">
        <v>40</v>
      </c>
      <c r="AC34" s="22"/>
      <c r="AD34" s="22"/>
      <c r="AE34" s="22"/>
      <c r="AF34" s="22"/>
      <c r="AG34" s="22"/>
      <c r="AH34" s="22" t="s">
        <v>49</v>
      </c>
      <c r="AI34" s="22"/>
      <c r="AJ34" s="22"/>
      <c r="AK34" s="22"/>
      <c r="AL34" s="22"/>
      <c r="AM34" s="22"/>
      <c r="AN34" s="22" t="s">
        <v>42</v>
      </c>
      <c r="AO34" s="22"/>
      <c r="AP34" s="22"/>
      <c r="AQ34" s="22"/>
      <c r="AR34" s="22" t="s">
        <v>48</v>
      </c>
      <c r="AS34" s="22"/>
      <c r="AT34" s="22"/>
      <c r="AU34" s="22"/>
      <c r="AV34" s="22"/>
      <c r="AW34" s="22"/>
      <c r="AX34" s="22"/>
      <c r="AY34" s="22"/>
      <c r="AZ34" s="22"/>
    </row>
    <row r="35" spans="2:52" x14ac:dyDescent="0.25">
      <c r="B35" s="20" t="s">
        <v>8</v>
      </c>
      <c r="C35" s="20"/>
      <c r="D35" s="20" t="s">
        <v>10</v>
      </c>
      <c r="E35" s="20"/>
      <c r="F35" s="20"/>
      <c r="G35" s="20"/>
      <c r="H35" s="20" t="str">
        <f>CONCATENATE(TEXT(H4,"00000"),TEXT(H5,"00000"))</f>
        <v>0000000000</v>
      </c>
      <c r="I35" s="20"/>
      <c r="J35" s="20"/>
      <c r="K35" s="20"/>
      <c r="L35" s="20"/>
      <c r="M35" s="41" t="str">
        <f>CONCATENATE(RIGHT(H35,1),LEFT(H35,9))</f>
        <v>0000000000</v>
      </c>
      <c r="N35" s="41"/>
      <c r="O35" s="41"/>
      <c r="P35" s="41"/>
      <c r="Q35" s="41"/>
      <c r="R35" s="41"/>
      <c r="S35" s="42">
        <f>M35/10000000000</f>
        <v>0</v>
      </c>
      <c r="T35" s="42"/>
      <c r="U35" s="42"/>
      <c r="V35" s="42"/>
      <c r="W35" s="42"/>
      <c r="X35" s="41">
        <f>$Y$7</f>
        <v>96338</v>
      </c>
      <c r="Y35" s="20"/>
      <c r="Z35" s="20"/>
      <c r="AA35" s="20"/>
      <c r="AB35" s="43">
        <f>S35*X35</f>
        <v>0</v>
      </c>
      <c r="AC35" s="43"/>
      <c r="AD35" s="43"/>
      <c r="AE35" s="43"/>
      <c r="AF35" s="43"/>
      <c r="AG35" s="43"/>
      <c r="AH35" s="21">
        <f>TRUNC(AB35)</f>
        <v>0</v>
      </c>
      <c r="AI35" s="21"/>
      <c r="AJ35" s="21"/>
      <c r="AK35" s="21"/>
      <c r="AL35" s="21"/>
      <c r="AM35" s="21"/>
      <c r="AN35" s="21">
        <f>$AC$7</f>
        <v>1110716</v>
      </c>
      <c r="AO35" s="21"/>
      <c r="AP35" s="21"/>
      <c r="AQ35" s="21"/>
      <c r="AR35" s="21">
        <f>AH35+AN35</f>
        <v>1110716</v>
      </c>
      <c r="AS35" s="21"/>
      <c r="AT35" s="21"/>
      <c r="AU35" s="21"/>
      <c r="AV35" s="21"/>
      <c r="AW35" s="21"/>
      <c r="AX35" s="21"/>
      <c r="AY35" s="21"/>
      <c r="AZ35" s="21"/>
    </row>
    <row r="36" spans="2:52" x14ac:dyDescent="0.25">
      <c r="B36" s="20" t="s">
        <v>12</v>
      </c>
      <c r="C36" s="20"/>
      <c r="D36" s="20" t="s">
        <v>16</v>
      </c>
      <c r="E36" s="20"/>
      <c r="F36" s="20"/>
      <c r="G36" s="20"/>
      <c r="H36" s="20" t="str">
        <f>CONCATENATE(TEXT(H5,"00000"),TEXT(H6,"00000"))</f>
        <v>0000000000</v>
      </c>
      <c r="I36" s="20"/>
      <c r="J36" s="20"/>
      <c r="K36" s="20"/>
      <c r="L36" s="20"/>
      <c r="M36" s="41" t="str">
        <f t="shared" ref="M36:M39" si="4">CONCATENATE(RIGHT(H36,1),LEFT(H36,9))</f>
        <v>0000000000</v>
      </c>
      <c r="N36" s="41"/>
      <c r="O36" s="41"/>
      <c r="P36" s="41"/>
      <c r="Q36" s="41"/>
      <c r="R36" s="41"/>
      <c r="S36" s="42">
        <f>M36/10000000000</f>
        <v>0</v>
      </c>
      <c r="T36" s="42"/>
      <c r="U36" s="42"/>
      <c r="V36" s="42"/>
      <c r="W36" s="42"/>
      <c r="X36" s="41">
        <f t="shared" ref="X36:X39" si="5">$Y$7</f>
        <v>96338</v>
      </c>
      <c r="Y36" s="20"/>
      <c r="Z36" s="20"/>
      <c r="AA36" s="20"/>
      <c r="AB36" s="43">
        <f>S36*X36</f>
        <v>0</v>
      </c>
      <c r="AC36" s="43"/>
      <c r="AD36" s="43"/>
      <c r="AE36" s="43"/>
      <c r="AF36" s="43"/>
      <c r="AG36" s="43"/>
      <c r="AH36" s="21">
        <f>TRUNC(AB36)</f>
        <v>0</v>
      </c>
      <c r="AI36" s="21"/>
      <c r="AJ36" s="21"/>
      <c r="AK36" s="21"/>
      <c r="AL36" s="21"/>
      <c r="AM36" s="21"/>
      <c r="AN36" s="21">
        <f t="shared" ref="AN36:AN39" si="6">$AC$7</f>
        <v>1110716</v>
      </c>
      <c r="AO36" s="21"/>
      <c r="AP36" s="21"/>
      <c r="AQ36" s="21"/>
      <c r="AR36" s="21">
        <f t="shared" ref="AR36:AR39" si="7">AH36+AN36</f>
        <v>1110716</v>
      </c>
      <c r="AS36" s="21"/>
      <c r="AT36" s="21"/>
      <c r="AU36" s="21"/>
      <c r="AV36" s="21"/>
      <c r="AW36" s="21"/>
      <c r="AX36" s="21"/>
      <c r="AY36" s="21"/>
      <c r="AZ36" s="21"/>
    </row>
    <row r="37" spans="2:52" x14ac:dyDescent="0.25">
      <c r="B37" s="20" t="s">
        <v>13</v>
      </c>
      <c r="C37" s="20"/>
      <c r="D37" s="20" t="s">
        <v>17</v>
      </c>
      <c r="E37" s="20"/>
      <c r="F37" s="20"/>
      <c r="G37" s="20"/>
      <c r="H37" s="20" t="str">
        <f>CONCATENATE(TEXT(H6,"00000"),TEXT(H7,"00000"))</f>
        <v>0000000000</v>
      </c>
      <c r="I37" s="20"/>
      <c r="J37" s="20"/>
      <c r="K37" s="20"/>
      <c r="L37" s="20"/>
      <c r="M37" s="41" t="str">
        <f t="shared" si="4"/>
        <v>0000000000</v>
      </c>
      <c r="N37" s="41"/>
      <c r="O37" s="41"/>
      <c r="P37" s="41"/>
      <c r="Q37" s="41"/>
      <c r="R37" s="41"/>
      <c r="S37" s="42">
        <f>M37/10000000000</f>
        <v>0</v>
      </c>
      <c r="T37" s="42"/>
      <c r="U37" s="42"/>
      <c r="V37" s="42"/>
      <c r="W37" s="42"/>
      <c r="X37" s="41">
        <f t="shared" si="5"/>
        <v>96338</v>
      </c>
      <c r="Y37" s="20"/>
      <c r="Z37" s="20"/>
      <c r="AA37" s="20"/>
      <c r="AB37" s="43">
        <f>S37*X37</f>
        <v>0</v>
      </c>
      <c r="AC37" s="43"/>
      <c r="AD37" s="43"/>
      <c r="AE37" s="43"/>
      <c r="AF37" s="43"/>
      <c r="AG37" s="43"/>
      <c r="AH37" s="21">
        <f>TRUNC(AB37)</f>
        <v>0</v>
      </c>
      <c r="AI37" s="21"/>
      <c r="AJ37" s="21"/>
      <c r="AK37" s="21"/>
      <c r="AL37" s="21"/>
      <c r="AM37" s="21"/>
      <c r="AN37" s="21">
        <f t="shared" si="6"/>
        <v>1110716</v>
      </c>
      <c r="AO37" s="21"/>
      <c r="AP37" s="21"/>
      <c r="AQ37" s="21"/>
      <c r="AR37" s="21">
        <f t="shared" si="7"/>
        <v>1110716</v>
      </c>
      <c r="AS37" s="21"/>
      <c r="AT37" s="21"/>
      <c r="AU37" s="21"/>
      <c r="AV37" s="21"/>
      <c r="AW37" s="21"/>
      <c r="AX37" s="21"/>
      <c r="AY37" s="21"/>
      <c r="AZ37" s="21"/>
    </row>
    <row r="38" spans="2:52" x14ac:dyDescent="0.25">
      <c r="B38" s="20" t="s">
        <v>14</v>
      </c>
      <c r="C38" s="20"/>
      <c r="D38" s="20" t="s">
        <v>18</v>
      </c>
      <c r="E38" s="20"/>
      <c r="F38" s="20"/>
      <c r="G38" s="20"/>
      <c r="H38" s="20" t="str">
        <f>CONCATENATE(TEXT(H7,"00000"),TEXT(H8,"00000"))</f>
        <v>0000000000</v>
      </c>
      <c r="I38" s="20"/>
      <c r="J38" s="20"/>
      <c r="K38" s="20"/>
      <c r="L38" s="20"/>
      <c r="M38" s="41" t="str">
        <f t="shared" si="4"/>
        <v>0000000000</v>
      </c>
      <c r="N38" s="41"/>
      <c r="O38" s="41"/>
      <c r="P38" s="41"/>
      <c r="Q38" s="41"/>
      <c r="R38" s="41"/>
      <c r="S38" s="42">
        <f>M38/10000000000</f>
        <v>0</v>
      </c>
      <c r="T38" s="42"/>
      <c r="U38" s="42"/>
      <c r="V38" s="42"/>
      <c r="W38" s="42"/>
      <c r="X38" s="41">
        <f t="shared" si="5"/>
        <v>96338</v>
      </c>
      <c r="Y38" s="20"/>
      <c r="Z38" s="20"/>
      <c r="AA38" s="20"/>
      <c r="AB38" s="43">
        <f>S38*X38</f>
        <v>0</v>
      </c>
      <c r="AC38" s="43"/>
      <c r="AD38" s="43"/>
      <c r="AE38" s="43"/>
      <c r="AF38" s="43"/>
      <c r="AG38" s="43"/>
      <c r="AH38" s="21">
        <f>TRUNC(AB38)</f>
        <v>0</v>
      </c>
      <c r="AI38" s="21"/>
      <c r="AJ38" s="21"/>
      <c r="AK38" s="21"/>
      <c r="AL38" s="21"/>
      <c r="AM38" s="21"/>
      <c r="AN38" s="21">
        <f t="shared" si="6"/>
        <v>1110716</v>
      </c>
      <c r="AO38" s="21"/>
      <c r="AP38" s="21"/>
      <c r="AQ38" s="21"/>
      <c r="AR38" s="21">
        <f t="shared" si="7"/>
        <v>1110716</v>
      </c>
      <c r="AS38" s="21"/>
      <c r="AT38" s="21"/>
      <c r="AU38" s="21"/>
      <c r="AV38" s="21"/>
      <c r="AW38" s="21"/>
      <c r="AX38" s="21"/>
      <c r="AY38" s="21"/>
      <c r="AZ38" s="21"/>
    </row>
    <row r="39" spans="2:52" x14ac:dyDescent="0.25">
      <c r="B39" s="20" t="s">
        <v>15</v>
      </c>
      <c r="C39" s="20"/>
      <c r="D39" s="20" t="s">
        <v>19</v>
      </c>
      <c r="E39" s="20"/>
      <c r="F39" s="20"/>
      <c r="G39" s="20"/>
      <c r="H39" s="20" t="str">
        <f>CONCATENATE(TEXT(H8,"00000"),TEXT(H4,"00000"))</f>
        <v>0000000000</v>
      </c>
      <c r="I39" s="20"/>
      <c r="J39" s="20"/>
      <c r="K39" s="20"/>
      <c r="L39" s="20"/>
      <c r="M39" s="41" t="str">
        <f t="shared" si="4"/>
        <v>0000000000</v>
      </c>
      <c r="N39" s="41"/>
      <c r="O39" s="41"/>
      <c r="P39" s="41"/>
      <c r="Q39" s="41"/>
      <c r="R39" s="41"/>
      <c r="S39" s="42">
        <f>M39/10000000000</f>
        <v>0</v>
      </c>
      <c r="T39" s="42"/>
      <c r="U39" s="42"/>
      <c r="V39" s="42"/>
      <c r="W39" s="42"/>
      <c r="X39" s="41">
        <f t="shared" si="5"/>
        <v>96338</v>
      </c>
      <c r="Y39" s="20"/>
      <c r="Z39" s="20"/>
      <c r="AA39" s="20"/>
      <c r="AB39" s="43">
        <f>S39*X39</f>
        <v>0</v>
      </c>
      <c r="AC39" s="43"/>
      <c r="AD39" s="43"/>
      <c r="AE39" s="43"/>
      <c r="AF39" s="43"/>
      <c r="AG39" s="43"/>
      <c r="AH39" s="21">
        <f>TRUNC(AB39)</f>
        <v>0</v>
      </c>
      <c r="AI39" s="21"/>
      <c r="AJ39" s="21"/>
      <c r="AK39" s="21"/>
      <c r="AL39" s="21"/>
      <c r="AM39" s="21"/>
      <c r="AN39" s="21">
        <f t="shared" si="6"/>
        <v>1110716</v>
      </c>
      <c r="AO39" s="21"/>
      <c r="AP39" s="21"/>
      <c r="AQ39" s="21"/>
      <c r="AR39" s="21">
        <f t="shared" si="7"/>
        <v>1110716</v>
      </c>
      <c r="AS39" s="21"/>
      <c r="AT39" s="21"/>
      <c r="AU39" s="21"/>
      <c r="AV39" s="21"/>
      <c r="AW39" s="21"/>
      <c r="AX39" s="21"/>
      <c r="AY39" s="21"/>
      <c r="AZ39" s="21"/>
    </row>
    <row r="41" spans="2:52" x14ac:dyDescent="0.25">
      <c r="B41" s="26" t="s">
        <v>29</v>
      </c>
      <c r="C41" s="26"/>
      <c r="D41" s="26"/>
      <c r="E41" s="26"/>
      <c r="F41" s="26"/>
    </row>
    <row r="42" spans="2:52" x14ac:dyDescent="0.25">
      <c r="B42" s="22" t="s">
        <v>7</v>
      </c>
      <c r="C42" s="22"/>
      <c r="D42" s="22" t="s">
        <v>9</v>
      </c>
      <c r="E42" s="22"/>
      <c r="F42" s="22"/>
      <c r="G42" s="22"/>
      <c r="H42" s="22" t="s">
        <v>11</v>
      </c>
      <c r="I42" s="22"/>
      <c r="J42" s="22"/>
      <c r="K42" s="22"/>
      <c r="L42" s="22"/>
      <c r="M42" s="22" t="s">
        <v>26</v>
      </c>
      <c r="N42" s="22"/>
      <c r="O42" s="22"/>
      <c r="P42" s="22"/>
      <c r="Q42" s="22"/>
      <c r="R42" s="22"/>
      <c r="S42" s="22" t="s">
        <v>39</v>
      </c>
      <c r="T42" s="22"/>
      <c r="U42" s="22"/>
      <c r="V42" s="22"/>
      <c r="W42" s="22"/>
      <c r="X42" s="22" t="s">
        <v>34</v>
      </c>
      <c r="Y42" s="22"/>
      <c r="Z42" s="22"/>
      <c r="AA42" s="22"/>
      <c r="AB42" s="22" t="s">
        <v>40</v>
      </c>
      <c r="AC42" s="22"/>
      <c r="AD42" s="22"/>
      <c r="AE42" s="22"/>
      <c r="AF42" s="22"/>
      <c r="AG42" s="22"/>
      <c r="AH42" s="22" t="s">
        <v>49</v>
      </c>
      <c r="AI42" s="22"/>
      <c r="AJ42" s="22"/>
      <c r="AK42" s="22"/>
      <c r="AL42" s="22"/>
      <c r="AM42" s="22"/>
      <c r="AN42" s="22" t="s">
        <v>42</v>
      </c>
      <c r="AO42" s="22"/>
      <c r="AP42" s="22"/>
      <c r="AQ42" s="22"/>
      <c r="AR42" s="22" t="s">
        <v>48</v>
      </c>
      <c r="AS42" s="22"/>
      <c r="AT42" s="22"/>
      <c r="AU42" s="22"/>
      <c r="AV42" s="22"/>
      <c r="AW42" s="22"/>
      <c r="AX42" s="22"/>
      <c r="AY42" s="22"/>
      <c r="AZ42" s="22"/>
    </row>
    <row r="43" spans="2:52" x14ac:dyDescent="0.25">
      <c r="B43" s="20" t="s">
        <v>8</v>
      </c>
      <c r="C43" s="20"/>
      <c r="D43" s="20" t="s">
        <v>10</v>
      </c>
      <c r="E43" s="20"/>
      <c r="F43" s="20"/>
      <c r="G43" s="20"/>
      <c r="H43" s="20" t="str">
        <f>CONCATENATE(TEXT(H4,"00000"),TEXT(H5,"00000"))</f>
        <v>0000000000</v>
      </c>
      <c r="I43" s="20"/>
      <c r="J43" s="20"/>
      <c r="K43" s="20"/>
      <c r="L43" s="20"/>
      <c r="M43" s="21" t="str">
        <f>CONCATENATE(RIGHT(H43,1),LEFT(H43,9))</f>
        <v>0000000000</v>
      </c>
      <c r="N43" s="21"/>
      <c r="O43" s="21"/>
      <c r="P43" s="21"/>
      <c r="Q43" s="21"/>
      <c r="R43" s="21"/>
      <c r="S43" s="42">
        <f>M43/10000000000</f>
        <v>0</v>
      </c>
      <c r="T43" s="42"/>
      <c r="U43" s="42"/>
      <c r="V43" s="42"/>
      <c r="W43" s="42"/>
      <c r="X43" s="41">
        <f>$Y$8</f>
        <v>149130</v>
      </c>
      <c r="Y43" s="20"/>
      <c r="Z43" s="20"/>
      <c r="AA43" s="20"/>
      <c r="AB43" s="43">
        <f>S43*X43</f>
        <v>0</v>
      </c>
      <c r="AC43" s="43"/>
      <c r="AD43" s="43"/>
      <c r="AE43" s="43"/>
      <c r="AF43" s="43"/>
      <c r="AG43" s="43"/>
      <c r="AH43" s="21">
        <f>TRUNC(AB43)</f>
        <v>0</v>
      </c>
      <c r="AI43" s="21"/>
      <c r="AJ43" s="21"/>
      <c r="AK43" s="21"/>
      <c r="AL43" s="21"/>
      <c r="AM43" s="21"/>
      <c r="AN43" s="21">
        <f>$AC$8</f>
        <v>1207054</v>
      </c>
      <c r="AO43" s="21"/>
      <c r="AP43" s="21"/>
      <c r="AQ43" s="21"/>
      <c r="AR43" s="21">
        <f>AH43+AN43</f>
        <v>1207054</v>
      </c>
      <c r="AS43" s="21"/>
      <c r="AT43" s="21"/>
      <c r="AU43" s="21"/>
      <c r="AV43" s="21"/>
      <c r="AW43" s="21"/>
      <c r="AX43" s="21"/>
      <c r="AY43" s="21"/>
      <c r="AZ43" s="21"/>
    </row>
    <row r="44" spans="2:52" x14ac:dyDescent="0.25">
      <c r="B44" s="20" t="s">
        <v>12</v>
      </c>
      <c r="C44" s="20"/>
      <c r="D44" s="20" t="s">
        <v>16</v>
      </c>
      <c r="E44" s="20"/>
      <c r="F44" s="20"/>
      <c r="G44" s="20"/>
      <c r="H44" s="20" t="str">
        <f>CONCATENATE(TEXT(H5,"00000"),TEXT(H6,"00000"))</f>
        <v>0000000000</v>
      </c>
      <c r="I44" s="20"/>
      <c r="J44" s="20"/>
      <c r="K44" s="20"/>
      <c r="L44" s="20"/>
      <c r="M44" s="41" t="str">
        <f t="shared" ref="M44:M47" si="8">CONCATENATE(RIGHT(H44,1),LEFT(H44,9))</f>
        <v>0000000000</v>
      </c>
      <c r="N44" s="41"/>
      <c r="O44" s="41"/>
      <c r="P44" s="41"/>
      <c r="Q44" s="41"/>
      <c r="R44" s="41"/>
      <c r="S44" s="42">
        <f>M44/10000000000</f>
        <v>0</v>
      </c>
      <c r="T44" s="42"/>
      <c r="U44" s="42"/>
      <c r="V44" s="42"/>
      <c r="W44" s="42"/>
      <c r="X44" s="41">
        <f t="shared" ref="X44:X47" si="9">$Y$8</f>
        <v>149130</v>
      </c>
      <c r="Y44" s="20"/>
      <c r="Z44" s="20"/>
      <c r="AA44" s="20"/>
      <c r="AB44" s="43">
        <f>S44*X44</f>
        <v>0</v>
      </c>
      <c r="AC44" s="43"/>
      <c r="AD44" s="43"/>
      <c r="AE44" s="43"/>
      <c r="AF44" s="43"/>
      <c r="AG44" s="43"/>
      <c r="AH44" s="21">
        <f>TRUNC(AB44)</f>
        <v>0</v>
      </c>
      <c r="AI44" s="21"/>
      <c r="AJ44" s="21"/>
      <c r="AK44" s="21"/>
      <c r="AL44" s="21"/>
      <c r="AM44" s="21"/>
      <c r="AN44" s="21">
        <f t="shared" ref="AN44:AN47" si="10">$AC$8</f>
        <v>1207054</v>
      </c>
      <c r="AO44" s="21"/>
      <c r="AP44" s="21"/>
      <c r="AQ44" s="21"/>
      <c r="AR44" s="21">
        <f t="shared" ref="AR44:AR47" si="11">AH44+AN44</f>
        <v>1207054</v>
      </c>
      <c r="AS44" s="21"/>
      <c r="AT44" s="21"/>
      <c r="AU44" s="21"/>
      <c r="AV44" s="21"/>
      <c r="AW44" s="21"/>
      <c r="AX44" s="21"/>
      <c r="AY44" s="21"/>
      <c r="AZ44" s="21"/>
    </row>
    <row r="45" spans="2:52" x14ac:dyDescent="0.25">
      <c r="B45" s="20" t="s">
        <v>13</v>
      </c>
      <c r="C45" s="20"/>
      <c r="D45" s="20" t="s">
        <v>17</v>
      </c>
      <c r="E45" s="20"/>
      <c r="F45" s="20"/>
      <c r="G45" s="20"/>
      <c r="H45" s="20" t="str">
        <f>CONCATENATE(TEXT(H6,"00000"),TEXT(H7,"00000"))</f>
        <v>0000000000</v>
      </c>
      <c r="I45" s="20"/>
      <c r="J45" s="20"/>
      <c r="K45" s="20"/>
      <c r="L45" s="20"/>
      <c r="M45" s="41" t="str">
        <f t="shared" si="8"/>
        <v>0000000000</v>
      </c>
      <c r="N45" s="41"/>
      <c r="O45" s="41"/>
      <c r="P45" s="41"/>
      <c r="Q45" s="41"/>
      <c r="R45" s="41"/>
      <c r="S45" s="42">
        <f>M45/10000000000</f>
        <v>0</v>
      </c>
      <c r="T45" s="42"/>
      <c r="U45" s="42"/>
      <c r="V45" s="42"/>
      <c r="W45" s="42"/>
      <c r="X45" s="41">
        <f t="shared" si="9"/>
        <v>149130</v>
      </c>
      <c r="Y45" s="20"/>
      <c r="Z45" s="20"/>
      <c r="AA45" s="20"/>
      <c r="AB45" s="43">
        <f>S45*X45</f>
        <v>0</v>
      </c>
      <c r="AC45" s="43"/>
      <c r="AD45" s="43"/>
      <c r="AE45" s="43"/>
      <c r="AF45" s="43"/>
      <c r="AG45" s="43"/>
      <c r="AH45" s="21">
        <f>TRUNC(AB45)</f>
        <v>0</v>
      </c>
      <c r="AI45" s="21"/>
      <c r="AJ45" s="21"/>
      <c r="AK45" s="21"/>
      <c r="AL45" s="21"/>
      <c r="AM45" s="21"/>
      <c r="AN45" s="21">
        <f t="shared" si="10"/>
        <v>1207054</v>
      </c>
      <c r="AO45" s="21"/>
      <c r="AP45" s="21"/>
      <c r="AQ45" s="21"/>
      <c r="AR45" s="21">
        <f t="shared" si="11"/>
        <v>1207054</v>
      </c>
      <c r="AS45" s="21"/>
      <c r="AT45" s="21"/>
      <c r="AU45" s="21"/>
      <c r="AV45" s="21"/>
      <c r="AW45" s="21"/>
      <c r="AX45" s="21"/>
      <c r="AY45" s="21"/>
      <c r="AZ45" s="21"/>
    </row>
    <row r="46" spans="2:52" x14ac:dyDescent="0.25">
      <c r="B46" s="20" t="s">
        <v>14</v>
      </c>
      <c r="C46" s="20"/>
      <c r="D46" s="20" t="s">
        <v>18</v>
      </c>
      <c r="E46" s="20"/>
      <c r="F46" s="20"/>
      <c r="G46" s="20"/>
      <c r="H46" s="20" t="str">
        <f>CONCATENATE(TEXT(H7,"00000"),TEXT(H8,"00000"))</f>
        <v>0000000000</v>
      </c>
      <c r="I46" s="20"/>
      <c r="J46" s="20"/>
      <c r="K46" s="20"/>
      <c r="L46" s="20"/>
      <c r="M46" s="41" t="str">
        <f t="shared" si="8"/>
        <v>0000000000</v>
      </c>
      <c r="N46" s="41"/>
      <c r="O46" s="41"/>
      <c r="P46" s="41"/>
      <c r="Q46" s="41"/>
      <c r="R46" s="41"/>
      <c r="S46" s="42">
        <f>M46/10000000000</f>
        <v>0</v>
      </c>
      <c r="T46" s="42"/>
      <c r="U46" s="42"/>
      <c r="V46" s="42"/>
      <c r="W46" s="42"/>
      <c r="X46" s="41">
        <f t="shared" si="9"/>
        <v>149130</v>
      </c>
      <c r="Y46" s="20"/>
      <c r="Z46" s="20"/>
      <c r="AA46" s="20"/>
      <c r="AB46" s="43">
        <f>S46*X46</f>
        <v>0</v>
      </c>
      <c r="AC46" s="43"/>
      <c r="AD46" s="43"/>
      <c r="AE46" s="43"/>
      <c r="AF46" s="43"/>
      <c r="AG46" s="43"/>
      <c r="AH46" s="21">
        <f>TRUNC(AB46)</f>
        <v>0</v>
      </c>
      <c r="AI46" s="21"/>
      <c r="AJ46" s="21"/>
      <c r="AK46" s="21"/>
      <c r="AL46" s="21"/>
      <c r="AM46" s="21"/>
      <c r="AN46" s="21">
        <f t="shared" si="10"/>
        <v>1207054</v>
      </c>
      <c r="AO46" s="21"/>
      <c r="AP46" s="21"/>
      <c r="AQ46" s="21"/>
      <c r="AR46" s="21">
        <f t="shared" si="11"/>
        <v>1207054</v>
      </c>
      <c r="AS46" s="21"/>
      <c r="AT46" s="21"/>
      <c r="AU46" s="21"/>
      <c r="AV46" s="21"/>
      <c r="AW46" s="21"/>
      <c r="AX46" s="21"/>
      <c r="AY46" s="21"/>
      <c r="AZ46" s="21"/>
    </row>
    <row r="47" spans="2:52" x14ac:dyDescent="0.25">
      <c r="B47" s="20" t="s">
        <v>15</v>
      </c>
      <c r="C47" s="20"/>
      <c r="D47" s="20" t="s">
        <v>19</v>
      </c>
      <c r="E47" s="20"/>
      <c r="F47" s="20"/>
      <c r="G47" s="20"/>
      <c r="H47" s="20" t="str">
        <f>CONCATENATE(TEXT(H8,"00000"),TEXT(H4,"00000"))</f>
        <v>0000000000</v>
      </c>
      <c r="I47" s="20"/>
      <c r="J47" s="20"/>
      <c r="K47" s="20"/>
      <c r="L47" s="20"/>
      <c r="M47" s="41" t="str">
        <f t="shared" si="8"/>
        <v>0000000000</v>
      </c>
      <c r="N47" s="41"/>
      <c r="O47" s="41"/>
      <c r="P47" s="41"/>
      <c r="Q47" s="41"/>
      <c r="R47" s="41"/>
      <c r="S47" s="42">
        <f>M47/10000000000</f>
        <v>0</v>
      </c>
      <c r="T47" s="42"/>
      <c r="U47" s="42"/>
      <c r="V47" s="42"/>
      <c r="W47" s="42"/>
      <c r="X47" s="41">
        <f t="shared" si="9"/>
        <v>149130</v>
      </c>
      <c r="Y47" s="20"/>
      <c r="Z47" s="20"/>
      <c r="AA47" s="20"/>
      <c r="AB47" s="43">
        <f>S47*X47</f>
        <v>0</v>
      </c>
      <c r="AC47" s="43"/>
      <c r="AD47" s="43"/>
      <c r="AE47" s="43"/>
      <c r="AF47" s="43"/>
      <c r="AG47" s="43"/>
      <c r="AH47" s="21">
        <f>TRUNC(AB47)</f>
        <v>0</v>
      </c>
      <c r="AI47" s="21"/>
      <c r="AJ47" s="21"/>
      <c r="AK47" s="21"/>
      <c r="AL47" s="21"/>
      <c r="AM47" s="21"/>
      <c r="AN47" s="21">
        <f t="shared" si="10"/>
        <v>1207054</v>
      </c>
      <c r="AO47" s="21"/>
      <c r="AP47" s="21"/>
      <c r="AQ47" s="21"/>
      <c r="AR47" s="21">
        <f t="shared" si="11"/>
        <v>1207054</v>
      </c>
      <c r="AS47" s="21"/>
      <c r="AT47" s="21"/>
      <c r="AU47" s="21"/>
      <c r="AV47" s="21"/>
      <c r="AW47" s="21"/>
      <c r="AX47" s="21"/>
      <c r="AY47" s="21"/>
      <c r="AZ47" s="21"/>
    </row>
  </sheetData>
  <sheetProtection selectLockedCells="1"/>
  <mergeCells count="248">
    <mergeCell ref="AR47:AZ47"/>
    <mergeCell ref="AN4:AO4"/>
    <mergeCell ref="X46:AA46"/>
    <mergeCell ref="AB46:AG46"/>
    <mergeCell ref="AH46:AM46"/>
    <mergeCell ref="AN46:AQ46"/>
    <mergeCell ref="AR46:AZ46"/>
    <mergeCell ref="AR45:AZ45"/>
    <mergeCell ref="X44:AA44"/>
    <mergeCell ref="AB44:AG44"/>
    <mergeCell ref="AH44:AM44"/>
    <mergeCell ref="AN44:AQ44"/>
    <mergeCell ref="AR44:AZ44"/>
    <mergeCell ref="X43:AA43"/>
    <mergeCell ref="AB43:AG43"/>
    <mergeCell ref="AH43:AM43"/>
    <mergeCell ref="AN43:AQ43"/>
    <mergeCell ref="AR43:AZ43"/>
    <mergeCell ref="AR42:AZ42"/>
    <mergeCell ref="AB39:AG39"/>
    <mergeCell ref="B47:C47"/>
    <mergeCell ref="D47:G47"/>
    <mergeCell ref="H47:L47"/>
    <mergeCell ref="M47:R47"/>
    <mergeCell ref="S47:W47"/>
    <mergeCell ref="X45:AA45"/>
    <mergeCell ref="AB45:AG45"/>
    <mergeCell ref="AH45:AM45"/>
    <mergeCell ref="AN45:AQ45"/>
    <mergeCell ref="B46:C46"/>
    <mergeCell ref="D46:G46"/>
    <mergeCell ref="H46:L46"/>
    <mergeCell ref="M46:R46"/>
    <mergeCell ref="S46:W46"/>
    <mergeCell ref="B45:C45"/>
    <mergeCell ref="D45:G45"/>
    <mergeCell ref="H45:L45"/>
    <mergeCell ref="M45:R45"/>
    <mergeCell ref="S45:W45"/>
    <mergeCell ref="X47:AA47"/>
    <mergeCell ref="AB47:AG47"/>
    <mergeCell ref="AH47:AM47"/>
    <mergeCell ref="AN47:AQ47"/>
    <mergeCell ref="X42:AA42"/>
    <mergeCell ref="AB42:AG42"/>
    <mergeCell ref="AH42:AM42"/>
    <mergeCell ref="AN42:AQ42"/>
    <mergeCell ref="B43:C43"/>
    <mergeCell ref="D43:G43"/>
    <mergeCell ref="H43:L43"/>
    <mergeCell ref="M43:R43"/>
    <mergeCell ref="S43:W43"/>
    <mergeCell ref="B41:F41"/>
    <mergeCell ref="B42:C42"/>
    <mergeCell ref="D42:G42"/>
    <mergeCell ref="H42:L42"/>
    <mergeCell ref="M42:R42"/>
    <mergeCell ref="S42:W42"/>
    <mergeCell ref="B44:C44"/>
    <mergeCell ref="D44:G44"/>
    <mergeCell ref="H44:L44"/>
    <mergeCell ref="M44:R44"/>
    <mergeCell ref="S44:W44"/>
    <mergeCell ref="AR38:AZ38"/>
    <mergeCell ref="B39:C39"/>
    <mergeCell ref="D39:G39"/>
    <mergeCell ref="H39:L39"/>
    <mergeCell ref="M39:R39"/>
    <mergeCell ref="S39:W39"/>
    <mergeCell ref="X39:AA39"/>
    <mergeCell ref="AH39:AM39"/>
    <mergeCell ref="AN39:AQ39"/>
    <mergeCell ref="AR39:AZ39"/>
    <mergeCell ref="B38:C38"/>
    <mergeCell ref="D38:G38"/>
    <mergeCell ref="H38:L38"/>
    <mergeCell ref="M38:R38"/>
    <mergeCell ref="S38:W38"/>
    <mergeCell ref="X38:AA38"/>
    <mergeCell ref="AB38:AG38"/>
    <mergeCell ref="AH38:AM38"/>
    <mergeCell ref="AN38:AQ38"/>
    <mergeCell ref="AR36:AZ36"/>
    <mergeCell ref="B37:C37"/>
    <mergeCell ref="D37:G37"/>
    <mergeCell ref="H37:L37"/>
    <mergeCell ref="M37:R37"/>
    <mergeCell ref="S37:W37"/>
    <mergeCell ref="X37:AA37"/>
    <mergeCell ref="AB37:AG37"/>
    <mergeCell ref="AH37:AM37"/>
    <mergeCell ref="AN37:AQ37"/>
    <mergeCell ref="AR37:AZ37"/>
    <mergeCell ref="B36:C36"/>
    <mergeCell ref="D36:G36"/>
    <mergeCell ref="H36:L36"/>
    <mergeCell ref="M36:R36"/>
    <mergeCell ref="S36:W36"/>
    <mergeCell ref="X36:AA36"/>
    <mergeCell ref="AB36:AG36"/>
    <mergeCell ref="AH36:AM36"/>
    <mergeCell ref="AN36:AQ36"/>
    <mergeCell ref="AB34:AG34"/>
    <mergeCell ref="AH34:AM34"/>
    <mergeCell ref="AN34:AQ34"/>
    <mergeCell ref="AR34:AZ34"/>
    <mergeCell ref="B35:C35"/>
    <mergeCell ref="D35:G35"/>
    <mergeCell ref="H35:L35"/>
    <mergeCell ref="M35:R35"/>
    <mergeCell ref="S35:W35"/>
    <mergeCell ref="X35:AA35"/>
    <mergeCell ref="B34:C34"/>
    <mergeCell ref="D34:G34"/>
    <mergeCell ref="H34:L34"/>
    <mergeCell ref="M34:R34"/>
    <mergeCell ref="S34:W34"/>
    <mergeCell ref="X34:AA34"/>
    <mergeCell ref="AB35:AG35"/>
    <mergeCell ref="AH35:AM35"/>
    <mergeCell ref="AN35:AQ35"/>
    <mergeCell ref="AR35:AZ35"/>
    <mergeCell ref="AR31:AZ31"/>
    <mergeCell ref="B33:F33"/>
    <mergeCell ref="X30:AA30"/>
    <mergeCell ref="AB30:AG30"/>
    <mergeCell ref="AH30:AM30"/>
    <mergeCell ref="AN30:AQ30"/>
    <mergeCell ref="AR30:AZ30"/>
    <mergeCell ref="B31:C31"/>
    <mergeCell ref="D31:G31"/>
    <mergeCell ref="H31:L31"/>
    <mergeCell ref="M31:R31"/>
    <mergeCell ref="S31:W31"/>
    <mergeCell ref="B30:C30"/>
    <mergeCell ref="D30:G30"/>
    <mergeCell ref="H30:L30"/>
    <mergeCell ref="M30:R30"/>
    <mergeCell ref="S30:W30"/>
    <mergeCell ref="X31:AA31"/>
    <mergeCell ref="AB31:AG31"/>
    <mergeCell ref="AH31:AM31"/>
    <mergeCell ref="AN31:AQ31"/>
    <mergeCell ref="AR28:AZ28"/>
    <mergeCell ref="B29:C29"/>
    <mergeCell ref="D29:G29"/>
    <mergeCell ref="H29:L29"/>
    <mergeCell ref="M29:R29"/>
    <mergeCell ref="S29:W29"/>
    <mergeCell ref="X29:AA29"/>
    <mergeCell ref="AB29:AG29"/>
    <mergeCell ref="AH29:AM29"/>
    <mergeCell ref="AN29:AQ29"/>
    <mergeCell ref="AR29:AZ29"/>
    <mergeCell ref="B28:C28"/>
    <mergeCell ref="D28:G28"/>
    <mergeCell ref="H28:L28"/>
    <mergeCell ref="M28:R28"/>
    <mergeCell ref="S28:W28"/>
    <mergeCell ref="X28:AA28"/>
    <mergeCell ref="AB28:AG28"/>
    <mergeCell ref="AH28:AM28"/>
    <mergeCell ref="AN28:AQ28"/>
    <mergeCell ref="AN26:AQ26"/>
    <mergeCell ref="AR26:AZ26"/>
    <mergeCell ref="B27:C27"/>
    <mergeCell ref="D27:G27"/>
    <mergeCell ref="H27:L27"/>
    <mergeCell ref="M27:R27"/>
    <mergeCell ref="S27:W27"/>
    <mergeCell ref="X27:AA27"/>
    <mergeCell ref="AB27:AG27"/>
    <mergeCell ref="AH27:AM27"/>
    <mergeCell ref="AN27:AQ27"/>
    <mergeCell ref="AR27:AZ27"/>
    <mergeCell ref="B25:F25"/>
    <mergeCell ref="B26:C26"/>
    <mergeCell ref="D26:G26"/>
    <mergeCell ref="H26:L26"/>
    <mergeCell ref="M26:R26"/>
    <mergeCell ref="S26:W26"/>
    <mergeCell ref="X26:AA26"/>
    <mergeCell ref="AB26:AG26"/>
    <mergeCell ref="AH26:AM26"/>
    <mergeCell ref="AB22:AG22"/>
    <mergeCell ref="AH22:AM22"/>
    <mergeCell ref="AN22:AQ22"/>
    <mergeCell ref="AR22:AZ22"/>
    <mergeCell ref="B23:C23"/>
    <mergeCell ref="D23:G23"/>
    <mergeCell ref="H23:L23"/>
    <mergeCell ref="M23:R23"/>
    <mergeCell ref="S23:W23"/>
    <mergeCell ref="X23:AA23"/>
    <mergeCell ref="B22:C22"/>
    <mergeCell ref="D22:G22"/>
    <mergeCell ref="H22:L22"/>
    <mergeCell ref="M22:R22"/>
    <mergeCell ref="S22:W22"/>
    <mergeCell ref="X22:AA22"/>
    <mergeCell ref="AB23:AG23"/>
    <mergeCell ref="AH23:AM23"/>
    <mergeCell ref="AN23:AQ23"/>
    <mergeCell ref="AR23:AZ23"/>
    <mergeCell ref="Q9:X9"/>
    <mergeCell ref="Y9:AB9"/>
    <mergeCell ref="AC9:AF9"/>
    <mergeCell ref="AG9:AJ9"/>
    <mergeCell ref="B11:W11"/>
    <mergeCell ref="B21:E21"/>
    <mergeCell ref="AG7:AJ7"/>
    <mergeCell ref="B8:E8"/>
    <mergeCell ref="F8:G8"/>
    <mergeCell ref="H8:K8"/>
    <mergeCell ref="Q8:X8"/>
    <mergeCell ref="Y8:AB8"/>
    <mergeCell ref="AC8:AF8"/>
    <mergeCell ref="AG8:AJ8"/>
    <mergeCell ref="B7:E7"/>
    <mergeCell ref="F7:G7"/>
    <mergeCell ref="H7:K7"/>
    <mergeCell ref="Q7:X7"/>
    <mergeCell ref="Y7:AB7"/>
    <mergeCell ref="AC7:AF7"/>
    <mergeCell ref="AG5:AJ5"/>
    <mergeCell ref="B6:E6"/>
    <mergeCell ref="F6:G6"/>
    <mergeCell ref="H6:K6"/>
    <mergeCell ref="Q6:X6"/>
    <mergeCell ref="Y6:AB6"/>
    <mergeCell ref="AC6:AF6"/>
    <mergeCell ref="AG6:AJ6"/>
    <mergeCell ref="B5:E5"/>
    <mergeCell ref="F5:G5"/>
    <mergeCell ref="H5:K5"/>
    <mergeCell ref="Q5:X5"/>
    <mergeCell ref="Y5:AB5"/>
    <mergeCell ref="AC5:AF5"/>
    <mergeCell ref="I1:AC1"/>
    <mergeCell ref="B3:K3"/>
    <mergeCell ref="Q3:AJ3"/>
    <mergeCell ref="B4:E4"/>
    <mergeCell ref="F4:G4"/>
    <mergeCell ref="H4:K4"/>
    <mergeCell ref="Q4:X4"/>
    <mergeCell ref="Y4:AB4"/>
    <mergeCell ref="AC4:AF4"/>
    <mergeCell ref="AG4:AJ4"/>
  </mergeCells>
  <pageMargins left="0.51181102362204722" right="0.51181102362204722" top="0.78740157480314965" bottom="0.78740157480314965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Resumido</vt:lpstr>
      <vt:lpstr>Cálculo Detalhado</vt:lpstr>
    </vt:vector>
  </TitlesOfParts>
  <Company>SEFAZCE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CESAR GADELHA CHAVES</dc:creator>
  <cp:lastModifiedBy>Usuário do Windows</cp:lastModifiedBy>
  <cp:lastPrinted>2021-06-22T23:22:43Z</cp:lastPrinted>
  <dcterms:created xsi:type="dcterms:W3CDTF">2021-06-10T12:24:34Z</dcterms:created>
  <dcterms:modified xsi:type="dcterms:W3CDTF">2021-06-23T19:35:15Z</dcterms:modified>
</cp:coreProperties>
</file>